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Michele Lucchi\Nextcloud\01 R&amp;D Projects\Sonicom\Reporting\Data upload package\Assembly\"/>
    </mc:Choice>
  </mc:AlternateContent>
  <xr:revisionPtr revIDLastSave="0" documentId="13_ncr:1_{8E1EFD33-3C03-4CD4-9E8B-F86067E61238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Overview" sheetId="1" r:id="rId1"/>
    <sheet name="Preamplifier" sheetId="2" r:id="rId2"/>
    <sheet name="Amplifier" sheetId="3" r:id="rId3"/>
    <sheet name="Headphone" sheetId="5" r:id="rId4"/>
    <sheet name="8ch_Preamp v1.0.1_ass" sheetId="4" r:id="rId5"/>
    <sheet name="DSUB25_Connector_v1.0.1_ass" sheetId="8" r:id="rId6"/>
    <sheet name="MiniXLR_Connector_v1.0.0_ass" sheetId="9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0" i="4" l="1"/>
  <c r="K30" i="4"/>
  <c r="K15" i="9" l="1"/>
  <c r="K19" i="4"/>
  <c r="K13" i="4"/>
  <c r="K17" i="4"/>
  <c r="M14" i="9" l="1"/>
  <c r="M15" i="9"/>
  <c r="M16" i="9"/>
  <c r="M17" i="8"/>
  <c r="K17" i="8"/>
  <c r="M21" i="4"/>
  <c r="M20" i="4"/>
  <c r="M19" i="4"/>
  <c r="M18" i="4"/>
  <c r="M17" i="4"/>
  <c r="M16" i="4"/>
  <c r="M15" i="4"/>
  <c r="M14" i="4"/>
  <c r="M37" i="4"/>
  <c r="M13" i="4"/>
  <c r="M36" i="4"/>
  <c r="K37" i="4"/>
  <c r="K36" i="4"/>
  <c r="K35" i="4"/>
  <c r="N144" i="9" l="1"/>
  <c r="K14" i="9"/>
  <c r="M13" i="9"/>
  <c r="M18" i="9" s="1"/>
  <c r="K13" i="9"/>
  <c r="C9" i="9"/>
  <c r="B9" i="9"/>
  <c r="N146" i="8" l="1"/>
  <c r="M16" i="8"/>
  <c r="K16" i="8"/>
  <c r="M15" i="8"/>
  <c r="K15" i="8"/>
  <c r="M14" i="8"/>
  <c r="K14" i="8"/>
  <c r="M13" i="8"/>
  <c r="M19" i="8" s="1"/>
  <c r="K13" i="8"/>
  <c r="C9" i="8"/>
  <c r="B9" i="8"/>
  <c r="M22" i="4"/>
  <c r="M41" i="4" s="1"/>
  <c r="M23" i="4"/>
  <c r="M24" i="4"/>
  <c r="M25" i="4"/>
  <c r="M26" i="4"/>
  <c r="M27" i="4"/>
  <c r="M28" i="4"/>
  <c r="M29" i="4"/>
  <c r="M31" i="4"/>
  <c r="M32" i="4"/>
  <c r="M33" i="4"/>
  <c r="M34" i="4"/>
  <c r="M35" i="4"/>
  <c r="K14" i="4"/>
  <c r="K15" i="4"/>
  <c r="K16" i="4"/>
  <c r="K18" i="4"/>
  <c r="K20" i="4"/>
  <c r="K21" i="4"/>
  <c r="K22" i="4"/>
  <c r="K23" i="4"/>
  <c r="K24" i="4"/>
  <c r="K25" i="4"/>
  <c r="K26" i="4"/>
  <c r="K27" i="4"/>
  <c r="K28" i="4"/>
  <c r="K29" i="4"/>
  <c r="K31" i="4"/>
  <c r="K32" i="4"/>
  <c r="K33" i="4"/>
  <c r="K34" i="4"/>
  <c r="C9" i="4" l="1"/>
  <c r="B9" i="4"/>
</calcChain>
</file>

<file path=xl/sharedStrings.xml><?xml version="1.0" encoding="utf-8"?>
<sst xmlns="http://schemas.openxmlformats.org/spreadsheetml/2006/main" count="794" uniqueCount="405">
  <si>
    <t>24 Channel preamplifier</t>
  </si>
  <si>
    <t>24 Channel amplifier</t>
  </si>
  <si>
    <t>24 Channel ADC</t>
  </si>
  <si>
    <t>24 Channel DAC</t>
  </si>
  <si>
    <t>Headphone</t>
  </si>
  <si>
    <t>Rack unit</t>
  </si>
  <si>
    <t>Backplate with holes</t>
  </si>
  <si>
    <t>Frontplate with holes</t>
  </si>
  <si>
    <t>ACDC converter</t>
  </si>
  <si>
    <t>M4 screws</t>
  </si>
  <si>
    <t>M4 Nuts</t>
  </si>
  <si>
    <t>M4 Spacers</t>
  </si>
  <si>
    <t>M4 washers</t>
  </si>
  <si>
    <t>Supply cable</t>
  </si>
  <si>
    <t>Dsub 25 PCB</t>
  </si>
  <si>
    <t>Mini XLR Pcb</t>
  </si>
  <si>
    <t>Description</t>
  </si>
  <si>
    <t>Part ID</t>
  </si>
  <si>
    <t>Part</t>
  </si>
  <si>
    <t>Housing</t>
  </si>
  <si>
    <t>Supplier</t>
  </si>
  <si>
    <t>Quantity</t>
  </si>
  <si>
    <t>In stock</t>
  </si>
  <si>
    <t>Purchased</t>
  </si>
  <si>
    <t>PO#</t>
  </si>
  <si>
    <t>Supplier PN</t>
  </si>
  <si>
    <t>1SL02170N</t>
  </si>
  <si>
    <t>Modushop.biz</t>
  </si>
  <si>
    <t>No</t>
  </si>
  <si>
    <t>AC Power Entry Module</t>
  </si>
  <si>
    <t>Mouser</t>
  </si>
  <si>
    <t xml:space="preserve">693-DC12.3102.001 </t>
  </si>
  <si>
    <t>Yes</t>
  </si>
  <si>
    <t xml:space="preserve">AC Power Entry Module
Screw-on 2-pole 4A Standard </t>
  </si>
  <si>
    <t xml:space="preserve">DC12.3102.001 </t>
  </si>
  <si>
    <t>CUI Inc</t>
  </si>
  <si>
    <t>Manufacturer</t>
  </si>
  <si>
    <t>Modushop</t>
  </si>
  <si>
    <t>Schurter</t>
  </si>
  <si>
    <t>220V to 9V ACDC adapter</t>
  </si>
  <si>
    <t>PSK-15W-9-T</t>
  </si>
  <si>
    <t>DigiKey</t>
  </si>
  <si>
    <t>102-PSK-15W-9-T-ND</t>
  </si>
  <si>
    <t>8 channel preamplifier PCB, assembled</t>
  </si>
  <si>
    <t>USound</t>
  </si>
  <si>
    <t>PO05513</t>
  </si>
  <si>
    <t>15mm M4 spacers with threads</t>
  </si>
  <si>
    <t>RS-Pro</t>
  </si>
  <si>
    <t>806-6727</t>
  </si>
  <si>
    <t>RS-components</t>
  </si>
  <si>
    <t>525-925</t>
  </si>
  <si>
    <t>0.8mm washer M4 galvanized</t>
  </si>
  <si>
    <t>M4 selflocking nuts</t>
  </si>
  <si>
    <t>524-304</t>
  </si>
  <si>
    <t>IEC C13 to CEE 7/7 supply cable, 1m</t>
  </si>
  <si>
    <t>626-6751</t>
  </si>
  <si>
    <t xml:space="preserve">AC Power Entry Module
Screw-on 2-pole 10A Standard </t>
  </si>
  <si>
    <t xml:space="preserve">DC12.5102.001 </t>
  </si>
  <si>
    <t xml:space="preserve">693-DC12.5102.001 </t>
  </si>
  <si>
    <t>Sum of costs</t>
  </si>
  <si>
    <t>PCB</t>
  </si>
  <si>
    <t>Parts</t>
  </si>
  <si>
    <t>M3 screws</t>
  </si>
  <si>
    <t>M3 nuts</t>
  </si>
  <si>
    <t>292-439</t>
  </si>
  <si>
    <t>M4 countersunk stainless steel screws 12mm</t>
  </si>
  <si>
    <t>266-8409</t>
  </si>
  <si>
    <t>524-281</t>
  </si>
  <si>
    <t>M3 selflocking nuts</t>
  </si>
  <si>
    <t>Crimping contacts</t>
  </si>
  <si>
    <t>Internal cables</t>
  </si>
  <si>
    <t>36V ACDC converter module</t>
  </si>
  <si>
    <t>Meanwell</t>
  </si>
  <si>
    <t>LRS-200-36</t>
  </si>
  <si>
    <t>709-LRS200-36</t>
  </si>
  <si>
    <t>Usound</t>
  </si>
  <si>
    <t>Interconnection PCB from Amalthea to speaker cables</t>
  </si>
  <si>
    <t>MiniXLR_Connector_v1.0.0</t>
  </si>
  <si>
    <t>M3 countersunk steel screws 20mm for mounting ACDC converter</t>
  </si>
  <si>
    <t>Internal power cables</t>
  </si>
  <si>
    <t>Connection from headers to Amalthea and Amalthea to headers</t>
  </si>
  <si>
    <t>Adafruit</t>
  </si>
  <si>
    <t>1528-1160-ND</t>
  </si>
  <si>
    <t>JUMPER M/F 11.811" 1PC</t>
  </si>
  <si>
    <t>Bill Of Material</t>
  </si>
  <si>
    <t>8ch_Preamp</t>
  </si>
  <si>
    <t>Source Data From:</t>
  </si>
  <si>
    <t>8ch_Preamp.PrjPcb</t>
  </si>
  <si>
    <t>Project:</t>
  </si>
  <si>
    <t>Revision:</t>
  </si>
  <si>
    <t>1.0.0</t>
  </si>
  <si>
    <t>Print Date:</t>
  </si>
  <si>
    <t>Designator</t>
  </si>
  <si>
    <t>Value</t>
  </si>
  <si>
    <t>Manufacturer Number</t>
  </si>
  <si>
    <t>Supplier Number</t>
  </si>
  <si>
    <t>Fitted</t>
  </si>
  <si>
    <t>Remarks</t>
  </si>
  <si>
    <t>C6A, C6B, C6C, C6D, C6E, C6F, C6G, C6H, C7A, C7B, C7C, C7D, C7E, C7F, C7G, C7H</t>
  </si>
  <si>
    <t>1 µF Film Capacitor 40V 63V Polyester, Polyethylene Terephthalate (PET), Metallized 2220 (5750 Metric)</t>
  </si>
  <si>
    <t>1µF</t>
  </si>
  <si>
    <t>Wima</t>
  </si>
  <si>
    <t>SMDTC04100QB00KP00</t>
  </si>
  <si>
    <t>Digi-Key</t>
  </si>
  <si>
    <t>1928-SMDTC04100QB00KP00CT-ND</t>
  </si>
  <si>
    <t/>
  </si>
  <si>
    <t>C5A, C5B, C5C, C5D, C5E, C5F, C5G, C5H</t>
  </si>
  <si>
    <t>1 pF Thin Film Capacitor 50 V 0603 (1608 Metric)</t>
  </si>
  <si>
    <t>1pF</t>
  </si>
  <si>
    <t>Kyocera</t>
  </si>
  <si>
    <t>06035J1R0BBSTR</t>
  </si>
  <si>
    <t>478-4450-1-ND</t>
  </si>
  <si>
    <t>C11</t>
  </si>
  <si>
    <t>1µF ±10% 25V Ceramic Capacitor X5R 0603 (1608 Metric)</t>
  </si>
  <si>
    <t>1uF</t>
  </si>
  <si>
    <t>Murata</t>
  </si>
  <si>
    <t>GRT188R61E105KE13D</t>
  </si>
  <si>
    <t>490-12321-1-ND</t>
  </si>
  <si>
    <t>J3, J4</t>
  </si>
  <si>
    <t>2 Positions Header, Breakaway Connector 0.100" (2.54mm) Through Hole Tin</t>
  </si>
  <si>
    <t>Molex</t>
  </si>
  <si>
    <t>0901200122</t>
  </si>
  <si>
    <t>WM8072-ND</t>
  </si>
  <si>
    <t>R4A, R4B, R4C, R4D, R4E, R4F, R4G, R4H</t>
  </si>
  <si>
    <t>2K2Ohms ±1% 0.1W, 1/10W Chip Resistor 0603 (1608 Metric) Thin Film</t>
  </si>
  <si>
    <t>2K2</t>
  </si>
  <si>
    <t>Yageo</t>
  </si>
  <si>
    <t>RT0603FRE132K2L</t>
  </si>
  <si>
    <t>13-RT0603FRE132K2LCT-ND</t>
  </si>
  <si>
    <t>R2A, R2B, R2C, R2D, R2E, R2F, R2G, R2H</t>
  </si>
  <si>
    <t>2.15 kOhms ±0.5% 0.1W, 1/10W Chip Resistor 0603 (1608 Metric) Thin Film</t>
  </si>
  <si>
    <t>2.15k</t>
  </si>
  <si>
    <t>RT0603DRD072K15L</t>
  </si>
  <si>
    <t>311-2358-1-ND</t>
  </si>
  <si>
    <t>C8A, C8B, C8C, C8D, C8E, C8F, C8G, C8H</t>
  </si>
  <si>
    <t>4.7µF ±10% 50V Ceramic Capacitor X5R 0805 (2012 Metric)</t>
  </si>
  <si>
    <t>4.7uF</t>
  </si>
  <si>
    <t>Samsung</t>
  </si>
  <si>
    <t>CL21A475KBQNNNE</t>
  </si>
  <si>
    <t>C12</t>
  </si>
  <si>
    <t>10 µF ±10% 50V Ceramic Capacitor X5R 0805 (2012 Metric)</t>
  </si>
  <si>
    <t>10uF</t>
  </si>
  <si>
    <t>GRM21BR61H106KE43L</t>
  </si>
  <si>
    <t>J2</t>
  </si>
  <si>
    <t>25 Position D-Sub Receptacle, Female Sockets Connector, Through Hole</t>
  </si>
  <si>
    <t>Assmann WSW Components_x000D_
Assmann WSW Components</t>
  </si>
  <si>
    <t>A-DF 25 A/KG-T2S</t>
  </si>
  <si>
    <t>AE10935-ND</t>
  </si>
  <si>
    <t>R1A, R1B, R1C, R1D, R1E, R1F, R1G, R1H</t>
  </si>
  <si>
    <t>52.3 kOhms ±0.5% 0.1W, 1/10W Chip Resistor 0603 (1608 Metric) Thin Film</t>
  </si>
  <si>
    <t>52.3k</t>
  </si>
  <si>
    <t>C1A, C1B, C1C, C1D, C1E, C1F, C1G, C1H</t>
  </si>
  <si>
    <t>82 pF ±1% 50V Ceramic Capacitor C0G, NP0 0603 (1608 Metric)</t>
  </si>
  <si>
    <t>82pF</t>
  </si>
  <si>
    <t>CC0603FRNPO9BN820</t>
  </si>
  <si>
    <t>311-3906-1-ND</t>
  </si>
  <si>
    <t>R5A, R5B, R5C, R5D, R5E, R5F, R5G, R5H, R7A, R7B, R7C, R7D, R7E, R7F, R7G, R7H</t>
  </si>
  <si>
    <t>220kOhms ±1% 0.1W, 1/10W Chip Resistor 0603 (1608 Metric) Thin Film</t>
  </si>
  <si>
    <t>220k</t>
  </si>
  <si>
    <t>RT0603FRE07220KL</t>
  </si>
  <si>
    <t>YAG5946CT-ND</t>
  </si>
  <si>
    <t>R6A, R6B, R6C, R6D, R6E, R6F, R6G, R6H</t>
  </si>
  <si>
    <t>470 Ohms ±0.5% 0.063W, 1/16W Chip Resistor 0603</t>
  </si>
  <si>
    <t>470R</t>
  </si>
  <si>
    <t>Susumu</t>
  </si>
  <si>
    <t>RR0816P-471-D</t>
  </si>
  <si>
    <t>C9, C10</t>
  </si>
  <si>
    <t>470µF 25V Aluminum Electrolytic Capacitors Radial, Can - SMD 1000 Hrs @ 105°C</t>
  </si>
  <si>
    <t>470uF</t>
  </si>
  <si>
    <t>Nichicon</t>
  </si>
  <si>
    <t>UWT1E471MNL1GS</t>
  </si>
  <si>
    <t>493-2194-1-ND</t>
  </si>
  <si>
    <t>R3A, R3B, R3C, R3D, R3E, R3F, R3G, R3H</t>
  </si>
  <si>
    <t>475 kOhms ±1% 0.1W, 1/10W Chip Resistor 0603 (1608 Metric) Thin Film</t>
  </si>
  <si>
    <t>475k</t>
  </si>
  <si>
    <t>RT0603FRE07475KL</t>
  </si>
  <si>
    <t>YAG5962CT-ND</t>
  </si>
  <si>
    <t>C2A, C2B, C2C, C2D, C2E, C2F, C2G, C2H</t>
  </si>
  <si>
    <t>2000 pF ±1% 50V Ceramic Capacitor C0G, NP0 0603 (1608 Metric)</t>
  </si>
  <si>
    <t>2nF</t>
  </si>
  <si>
    <t>GCM1885C1H202FA16D</t>
  </si>
  <si>
    <t>490-GCM1885C1H202FA16DCT-ND</t>
  </si>
  <si>
    <t>C3A, C3B, C3C, C3D, C3E, C3F, C3G, C3H</t>
  </si>
  <si>
    <t>CAP CER 1UF 25V X7R 0603</t>
  </si>
  <si>
    <t>GCM188R71E105KA64J</t>
  </si>
  <si>
    <t>490-GCM188R71E105KA64JCT-ND</t>
  </si>
  <si>
    <t>C4A, C4B, C4C, C4D, C4E, C4F, C4G, C4H, C13</t>
  </si>
  <si>
    <t>100nF</t>
  </si>
  <si>
    <t>End of Life</t>
  </si>
  <si>
    <t>U2A, U2B, U2C, U2D, U2E, U2F, U2G, U2H</t>
  </si>
  <si>
    <t>High-Speed, Single-Supply, Rail-to-Rail Operational Amplifier</t>
  </si>
  <si>
    <t>Texas Instruments</t>
  </si>
  <si>
    <t>OPA350UA</t>
  </si>
  <si>
    <t>296-41366-1-ND</t>
  </si>
  <si>
    <t>U1</t>
  </si>
  <si>
    <t>Linear Voltage Regulator IC Positive Fixed 1 Output  300mA SOT23-3</t>
  </si>
  <si>
    <t>Diodes Incorporated</t>
  </si>
  <si>
    <t>AP2210N-5.0</t>
  </si>
  <si>
    <t>AP2210N-5.0TRG1DI</t>
  </si>
  <si>
    <t>SWA, SWB, SWC, SWD, SWE, SWF, SWG, SWH</t>
  </si>
  <si>
    <t>Slide Switch, Double Pole - Three Throw Configuration (Pole-Throw), Right Angle, Copper Alloy, Single Actuator, 3 Position, On On On</t>
  </si>
  <si>
    <t>TE Connectivity</t>
  </si>
  <si>
    <t>1825290-3</t>
  </si>
  <si>
    <t>1825290-3-ND</t>
  </si>
  <si>
    <t>D1A, D1B, D1C, D1D, D1E, D1F, D1G, D1H, D2, D3, D4, D5, D6, D7, D8, D9</t>
  </si>
  <si>
    <t>TVS DIODE 6.3VWM 10.5VC 2DFN</t>
  </si>
  <si>
    <t>6.3V</t>
  </si>
  <si>
    <t>D6V3E1U2LP-7B</t>
  </si>
  <si>
    <t>31-D6V3E1U2LP-7BCT-ND</t>
  </si>
  <si>
    <t>D10</t>
  </si>
  <si>
    <t>TVS DIODE 12VWM 19.9VC DO214AA</t>
  </si>
  <si>
    <t>12V</t>
  </si>
  <si>
    <t>Littlefuse Inc.</t>
  </si>
  <si>
    <t>SMBJ12A</t>
  </si>
  <si>
    <t>SMBJ12ALFCT-ND</t>
  </si>
  <si>
    <t>J1A, J1B, J1C, J1D, J1E, J1F, J1G, J1H</t>
  </si>
  <si>
    <t>XLR Connectors 5P PCB R/A MALE RECP</t>
  </si>
  <si>
    <t>Switchcraft</t>
  </si>
  <si>
    <t>TRAPC5M1X</t>
  </si>
  <si>
    <t>502-TRAPC5MX</t>
  </si>
  <si>
    <t>Quantity for one Test system</t>
  </si>
  <si>
    <t>Price/piece</t>
  </si>
  <si>
    <t>Price sum</t>
  </si>
  <si>
    <t>J1, J2, J3, J4, J5, J6, J7, J8</t>
  </si>
  <si>
    <t>3 Positions Header, Breakaway Connector 0.100" (2.54mm) Through Hole Tin</t>
  </si>
  <si>
    <t>0901200123</t>
  </si>
  <si>
    <t>WM8073-ND</t>
  </si>
  <si>
    <t>J9</t>
  </si>
  <si>
    <t>R1, R2, R3, R4, R5, R6, R7, R8</t>
  </si>
  <si>
    <t>30 kOhms ±1% 0.063W, 1/16W Chip Resistor 0402 (1005 Metric) Moisture Resistant Thick Film</t>
  </si>
  <si>
    <t>30K</t>
  </si>
  <si>
    <t>RC0402FR-0730KL</t>
  </si>
  <si>
    <t>311-30.0KLRCT-ND</t>
  </si>
  <si>
    <t>D1, D2, D3, D4, D5, D6, D7, D8</t>
  </si>
  <si>
    <t>DSUB25_Connector.PrjPcb</t>
  </si>
  <si>
    <t>DSUB25_Connector</t>
  </si>
  <si>
    <t>MiniXLR_Connector.PrjPcb</t>
  </si>
  <si>
    <t>MiniXLR_Connector</t>
  </si>
  <si>
    <t>J5, J6, J7, J8, J13, J14, J15, J16</t>
  </si>
  <si>
    <t>TVS DIODE 36VWM 58.1VC SMB</t>
  </si>
  <si>
    <t>40V</t>
  </si>
  <si>
    <t>SMBJ36A-13-F</t>
  </si>
  <si>
    <t>SMBJ36A-FDITR-ND</t>
  </si>
  <si>
    <t>J1, J2, J3, J4, J9, J10, J11, J12</t>
  </si>
  <si>
    <t>Stencil</t>
  </si>
  <si>
    <t>D-Sub 25 cable</t>
  </si>
  <si>
    <t>PW-DB25MM-05</t>
  </si>
  <si>
    <t>Daddario</t>
  </si>
  <si>
    <t>MoTu</t>
  </si>
  <si>
    <t>USB 2.0 Audio Interface, DA Konverter</t>
  </si>
  <si>
    <t>USB 2.0 Audio Interface, AD Konverter</t>
  </si>
  <si>
    <t>24Ao</t>
  </si>
  <si>
    <t>24Ai</t>
  </si>
  <si>
    <t>24 channel amplifier for MEMS speakers, using Amalthea</t>
  </si>
  <si>
    <t>24 channel amplifier for MEMS microphones</t>
  </si>
  <si>
    <t>Selphone prorotype headphone with 24 MEMS speakers and 24 Microphones</t>
  </si>
  <si>
    <t>Millenium IR-2012</t>
  </si>
  <si>
    <t>Millenium</t>
  </si>
  <si>
    <t>IR-2012</t>
  </si>
  <si>
    <t>1.5m DSUB25 cable with Tascam interface</t>
  </si>
  <si>
    <t>CMC-6027-24T</t>
  </si>
  <si>
    <t>pro snake</t>
  </si>
  <si>
    <t>64000 NF</t>
  </si>
  <si>
    <t>Microphone and speaker cable</t>
  </si>
  <si>
    <t>Shielded 2.8mm diameter cable</t>
  </si>
  <si>
    <t>Adap UT-P2023</t>
  </si>
  <si>
    <t>Slimline 2U rear panel with DSUB25 and IEC connector holes</t>
  </si>
  <si>
    <t>SL2URPDS25IEC</t>
  </si>
  <si>
    <t>Slim Line 2U front panel PREAMP IN holes</t>
  </si>
  <si>
    <t>SL2UFPPREIN</t>
  </si>
  <si>
    <t>Slim Line 2U front panel AMP OUT holes</t>
  </si>
  <si>
    <t>PO05454</t>
  </si>
  <si>
    <t>8ch_Preamp_v1.0.0 PCB</t>
  </si>
  <si>
    <t>Printed circuit board of 8Ch preamplifier</t>
  </si>
  <si>
    <t>100</t>
  </si>
  <si>
    <t>Interconnection PCB for DSUB25 interface to DAC assembled</t>
  </si>
  <si>
    <t>MiniXLR_Connector_v1.0.0_ass</t>
  </si>
  <si>
    <t>DSUB25_Connector_v1.0.0 PCB</t>
  </si>
  <si>
    <t>Printed circuit board with DSUB25 connector</t>
  </si>
  <si>
    <t>Interconnection PCB from Amalthea to speaker cables assembled</t>
  </si>
  <si>
    <t>O-ring</t>
  </si>
  <si>
    <t>4mm O-ring</t>
  </si>
  <si>
    <t>Ball bearing</t>
  </si>
  <si>
    <t>5mm ball bearing</t>
  </si>
  <si>
    <t>Earpad rest</t>
  </si>
  <si>
    <t>Ganymede Gasket</t>
  </si>
  <si>
    <t>Handle</t>
  </si>
  <si>
    <t>Rotating handle</t>
  </si>
  <si>
    <t>HANDLE_02</t>
  </si>
  <si>
    <t>MIC_BX_03</t>
  </si>
  <si>
    <t>MIC_BX_04</t>
  </si>
  <si>
    <t>MIC-SPK_CROWN</t>
  </si>
  <si>
    <t>OUTER_RING</t>
  </si>
  <si>
    <t>Outer ring</t>
  </si>
  <si>
    <t>SC_HS_COVER_01</t>
  </si>
  <si>
    <t>SC_HS_COVER_02</t>
  </si>
  <si>
    <t>SPKB_01</t>
  </si>
  <si>
    <t>SPKB_02</t>
  </si>
  <si>
    <t>Speaker housing cover</t>
  </si>
  <si>
    <t>SPKB_03</t>
  </si>
  <si>
    <t>Speaker mounting rail</t>
  </si>
  <si>
    <t>SPKB_RAIL_01</t>
  </si>
  <si>
    <t>Turn knob screw</t>
  </si>
  <si>
    <t>TURN_KNOB_02</t>
  </si>
  <si>
    <t>TURN_KNOB_SCREW</t>
  </si>
  <si>
    <t>Turn knob head</t>
  </si>
  <si>
    <t>Frequency response</t>
  </si>
  <si>
    <t>Microphone</t>
  </si>
  <si>
    <t>CUI Devices</t>
  </si>
  <si>
    <t xml:space="preserve">490-CMC-6027-24T </t>
  </si>
  <si>
    <t>Earpad</t>
  </si>
  <si>
    <t>EAR_PAD_01</t>
  </si>
  <si>
    <t>Earpad rest with flat surface to place foam pad, 3D printed</t>
  </si>
  <si>
    <t>Central structure</t>
  </si>
  <si>
    <t>Central headphone mounting structure, 3D printed</t>
  </si>
  <si>
    <t>Outer fixation ring with orientation scale, 3D printed</t>
  </si>
  <si>
    <t>Crown</t>
  </si>
  <si>
    <t>Microphone and speaker mounting crown, 3D printed</t>
  </si>
  <si>
    <t>Screw knob, 3D printed</t>
  </si>
  <si>
    <t>Screw with fine thread, 3D printed</t>
  </si>
  <si>
    <t>Triangular rail for speaker housings, 3D printed</t>
  </si>
  <si>
    <t>Speaker housing</t>
  </si>
  <si>
    <t>Housing for Ganymede speaker, triangular sliding profile, 3D printed</t>
  </si>
  <si>
    <t>Cover fo Ganymede speaker, 3D printed</t>
  </si>
  <si>
    <t>Speaker stabilizer</t>
  </si>
  <si>
    <t>GTGE_0404tsaf</t>
  </si>
  <si>
    <t>Gasket for Ganymede front 350µm, laser cut</t>
  </si>
  <si>
    <t>Ganymede spacer 650µm, 3D printed</t>
  </si>
  <si>
    <t>Microphone housing 3 Pos</t>
  </si>
  <si>
    <t>3 Position microphone holder and housing, 3D printed</t>
  </si>
  <si>
    <t>Microphone housing 2 Pos</t>
  </si>
  <si>
    <t>2 Position microphone holder and housing, 3D printed</t>
  </si>
  <si>
    <t>6mm electret microphone</t>
  </si>
  <si>
    <t>Ganymede</t>
  </si>
  <si>
    <t>Beyerdynamic DT990 Pro</t>
  </si>
  <si>
    <t>Headphone for disassembly to get headband, one earcup, headphone structure</t>
  </si>
  <si>
    <t>beyerdynamic DT-990 Pro</t>
  </si>
  <si>
    <t>NA</t>
  </si>
  <si>
    <t>USound Ganymede Adap MEMS speaker</t>
  </si>
  <si>
    <t>MEMS speaker frequency response Baffle-FF standard 15Vp+15Vdc till 20kHz</t>
  </si>
  <si>
    <t>Screw M3 8mm</t>
  </si>
  <si>
    <t>RS PRO</t>
  </si>
  <si>
    <t>281-388</t>
  </si>
  <si>
    <t>RS-Components</t>
  </si>
  <si>
    <t>10mm Metric M3 screw, black oxide, 6mm head diameter</t>
  </si>
  <si>
    <t>8mm Metric M3 screw, black oxide, 6mm head diameter</t>
  </si>
  <si>
    <t>Screw M3 10mm</t>
  </si>
  <si>
    <t>281-394</t>
  </si>
  <si>
    <t>Screw M2 8mm</t>
  </si>
  <si>
    <t>8mm Metric M3 screw, stainless</t>
  </si>
  <si>
    <t>914-1762</t>
  </si>
  <si>
    <t>O-ring 4mm</t>
  </si>
  <si>
    <t>Replace with cap in line 29</t>
  </si>
  <si>
    <t>2HU rack mount housing 280mm long</t>
  </si>
  <si>
    <t>1SL02280N</t>
  </si>
  <si>
    <t>2HU rack mount housing 170mm long</t>
  </si>
  <si>
    <t>PO05550</t>
  </si>
  <si>
    <t xml:space="preserve"> PO05550 </t>
  </si>
  <si>
    <t>0.1µF ±5% 25V Ceramic Capacitor X7R 0603 (1608 Metric)</t>
  </si>
  <si>
    <t>CC0603JRX7R8BB104</t>
  </si>
  <si>
    <t>311-1777-1-ND</t>
  </si>
  <si>
    <t>Amalthea</t>
  </si>
  <si>
    <t>AMALTHEA 2.0 UA-R3020</t>
  </si>
  <si>
    <t>UA-R3020</t>
  </si>
  <si>
    <t>Preamplifier PCB</t>
  </si>
  <si>
    <t>M3 Nuts</t>
  </si>
  <si>
    <t>M3 Spacers</t>
  </si>
  <si>
    <t>M3 washers</t>
  </si>
  <si>
    <t>15mm M3 nylon spacers with threads</t>
  </si>
  <si>
    <t>HTSN-M3-15-6-2</t>
  </si>
  <si>
    <t>102-6520</t>
  </si>
  <si>
    <t>914-1942</t>
  </si>
  <si>
    <t xml:space="preserve">Essentra </t>
  </si>
  <si>
    <t>M3 countersunk stainless steel screws 8mm</t>
  </si>
  <si>
    <t>0.5mm washer M3 galvanized</t>
  </si>
  <si>
    <t>560-338</t>
  </si>
  <si>
    <t>Connector</t>
  </si>
  <si>
    <t>5 pos Mini XLR connector</t>
  </si>
  <si>
    <t>Rean</t>
  </si>
  <si>
    <t>RT5 FC-B</t>
  </si>
  <si>
    <t>20mm M3 nylon spacers with threads</t>
  </si>
  <si>
    <t>M4 round head steel screws 6mm for mounting ACDC converter</t>
  </si>
  <si>
    <t>822-9164</t>
  </si>
  <si>
    <t>102-6536</t>
  </si>
  <si>
    <t>HTSN-M3-20-6-2</t>
  </si>
  <si>
    <t>Internal signal cables short</t>
  </si>
  <si>
    <t>Internal signal cables long</t>
  </si>
  <si>
    <t>Connection from headers to Amalthea and Amalthea to headers 150mm</t>
  </si>
  <si>
    <t>1528-1379-ND</t>
  </si>
  <si>
    <t>JUMPER WIRE F/F 40-ZIPPABLE 1PC</t>
  </si>
  <si>
    <t>8ch_Preamp_v1.0.1_ass</t>
  </si>
  <si>
    <t>DSUB25_Connector_v1.0.1_ass</t>
  </si>
  <si>
    <t>1276-1248-6-ND</t>
  </si>
  <si>
    <t>490-18663-2-ND_x000D_
490-18663-2-ND_x000D_
490-18663-2-ND</t>
  </si>
  <si>
    <t>RT0603DRE0752K3L</t>
  </si>
  <si>
    <t>311-2616-1-ND</t>
  </si>
  <si>
    <t>RR08P470DDKR-ND</t>
  </si>
  <si>
    <t>1.0.1</t>
  </si>
  <si>
    <t>TVS-Diode Bi-Directional Einfach 30V 10V min., 2-Pin, SMD 9V max SOD-523</t>
  </si>
  <si>
    <t>10V</t>
  </si>
  <si>
    <t>EPCOS</t>
  </si>
  <si>
    <t>CDS3C09GTA</t>
  </si>
  <si>
    <t>RS-componens</t>
  </si>
  <si>
    <t>496-2974</t>
  </si>
  <si>
    <t>Foam earpad made of open pored foam, foam cut by hand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</si>
</sst>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\ [$€-1];[Red]\-#,##0\ [$€-1]"/>
    <numFmt numFmtId="165" formatCode="#,##0.00\ [$€-1];[Red]\-#,##0.00\ [$€-1]"/>
    <numFmt numFmtId="166" formatCode="&quot;€&quot;\ #,##0.00"/>
    <numFmt numFmtId="167" formatCode="[$-C09]dd\-mmm\-yy;@"/>
    <numFmt numFmtId="168" formatCode="[$-409]h:mm:ss\ AM/PM;@"/>
    <numFmt numFmtId="169" formatCode="&quot;€&quot;\ #,##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2"/>
      </bottom>
      <diagonal/>
    </border>
    <border>
      <left/>
      <right/>
      <top style="thin">
        <color indexed="64"/>
      </top>
      <bottom style="medium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2"/>
      </top>
      <bottom/>
      <diagonal/>
    </border>
    <border>
      <left/>
      <right/>
      <top style="medium">
        <color indexed="62"/>
      </top>
      <bottom/>
      <diagonal/>
    </border>
    <border>
      <left/>
      <right style="medium">
        <color theme="7" tint="-0.24994659260841701"/>
      </right>
      <top style="medium">
        <color indexed="62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theme="7" tint="-0.24994659260841701"/>
      </right>
      <top/>
      <bottom/>
      <diagonal/>
    </border>
    <border>
      <left/>
      <right/>
      <top/>
      <bottom style="medium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/>
    <xf numFmtId="166" fontId="0" fillId="0" borderId="0" xfId="0" applyNumberFormat="1"/>
    <xf numFmtId="0" fontId="0" fillId="2" borderId="1" xfId="0" applyFill="1" applyBorder="1" applyAlignment="1">
      <alignment wrapText="1"/>
    </xf>
    <xf numFmtId="0" fontId="0" fillId="2" borderId="2" xfId="0" applyFill="1" applyBorder="1" applyAlignment="1">
      <alignment horizontal="left"/>
    </xf>
    <xf numFmtId="0" fontId="0" fillId="2" borderId="0" xfId="0" applyFill="1"/>
    <xf numFmtId="0" fontId="0" fillId="2" borderId="3" xfId="0" applyFill="1" applyBorder="1"/>
    <xf numFmtId="0" fontId="3" fillId="2" borderId="9" xfId="0" quotePrefix="1" applyFont="1" applyFill="1" applyBorder="1" applyAlignment="1">
      <alignment vertical="center"/>
    </xf>
    <xf numFmtId="0" fontId="0" fillId="2" borderId="9" xfId="0" applyFill="1" applyBorder="1"/>
    <xf numFmtId="0" fontId="4" fillId="0" borderId="7" xfId="0" applyFont="1" applyBorder="1"/>
    <xf numFmtId="0" fontId="4" fillId="0" borderId="0" xfId="0" quotePrefix="1" applyFont="1" applyAlignment="1">
      <alignment horizontal="left"/>
    </xf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0" fontId="4" fillId="0" borderId="10" xfId="0" quotePrefix="1" applyFont="1" applyBorder="1" applyAlignment="1">
      <alignment horizontal="left"/>
    </xf>
    <xf numFmtId="0" fontId="4" fillId="0" borderId="11" xfId="0" quotePrefix="1" applyFont="1" applyBorder="1" applyAlignment="1">
      <alignment horizontal="left"/>
    </xf>
    <xf numFmtId="0" fontId="4" fillId="0" borderId="12" xfId="0" applyFont="1" applyBorder="1" applyAlignment="1">
      <alignment wrapText="1"/>
    </xf>
    <xf numFmtId="0" fontId="4" fillId="0" borderId="0" xfId="0" applyFont="1" applyAlignment="1">
      <alignment horizontal="left"/>
    </xf>
    <xf numFmtId="0" fontId="0" fillId="0" borderId="11" xfId="0" applyBorder="1"/>
    <xf numFmtId="0" fontId="0" fillId="0" borderId="0" xfId="0" applyAlignment="1">
      <alignment horizontal="left"/>
    </xf>
    <xf numFmtId="0" fontId="4" fillId="0" borderId="11" xfId="0" applyFont="1" applyBorder="1"/>
    <xf numFmtId="0" fontId="5" fillId="0" borderId="7" xfId="0" applyFont="1" applyBorder="1" applyAlignment="1">
      <alignment wrapText="1"/>
    </xf>
    <xf numFmtId="0" fontId="5" fillId="0" borderId="3" xfId="0" applyFont="1" applyBorder="1"/>
    <xf numFmtId="0" fontId="5" fillId="0" borderId="0" xfId="0" applyFont="1"/>
    <xf numFmtId="0" fontId="0" fillId="0" borderId="7" xfId="0" applyBorder="1" applyAlignment="1">
      <alignment wrapText="1"/>
    </xf>
    <xf numFmtId="167" fontId="0" fillId="0" borderId="11" xfId="0" applyNumberFormat="1" applyBorder="1" applyAlignment="1">
      <alignment horizontal="left"/>
    </xf>
    <xf numFmtId="168" fontId="0" fillId="0" borderId="11" xfId="0" applyNumberFormat="1" applyBorder="1" applyAlignment="1">
      <alignment horizontal="left"/>
    </xf>
    <xf numFmtId="0" fontId="6" fillId="3" borderId="13" xfId="0" applyFont="1" applyFill="1" applyBorder="1" applyAlignment="1">
      <alignment vertical="center" wrapText="1"/>
    </xf>
    <xf numFmtId="0" fontId="6" fillId="3" borderId="14" xfId="0" applyFont="1" applyFill="1" applyBorder="1" applyAlignment="1">
      <alignment vertical="center" wrapText="1"/>
    </xf>
    <xf numFmtId="0" fontId="6" fillId="3" borderId="15" xfId="0" applyFont="1" applyFill="1" applyBorder="1" applyAlignment="1">
      <alignment vertical="center" wrapText="1"/>
    </xf>
    <xf numFmtId="49" fontId="7" fillId="4" borderId="16" xfId="0" quotePrefix="1" applyNumberFormat="1" applyFont="1" applyFill="1" applyBorder="1" applyAlignment="1">
      <alignment vertical="top" wrapText="1"/>
    </xf>
    <xf numFmtId="49" fontId="7" fillId="4" borderId="16" xfId="0" quotePrefix="1" applyNumberFormat="1" applyFont="1" applyFill="1" applyBorder="1" applyAlignment="1">
      <alignment horizontal="left" vertical="top" wrapText="1"/>
    </xf>
    <xf numFmtId="49" fontId="7" fillId="4" borderId="17" xfId="0" applyNumberFormat="1" applyFont="1" applyFill="1" applyBorder="1" applyAlignment="1">
      <alignment vertical="top" wrapText="1"/>
    </xf>
    <xf numFmtId="49" fontId="7" fillId="4" borderId="17" xfId="0" quotePrefix="1" applyNumberFormat="1" applyFont="1" applyFill="1" applyBorder="1" applyAlignment="1">
      <alignment vertical="top" wrapText="1"/>
    </xf>
    <xf numFmtId="49" fontId="7" fillId="4" borderId="18" xfId="0" quotePrefix="1" applyNumberFormat="1" applyFont="1" applyFill="1" applyBorder="1" applyAlignment="1">
      <alignment vertical="top" wrapText="1"/>
    </xf>
    <xf numFmtId="49" fontId="7" fillId="5" borderId="19" xfId="0" quotePrefix="1" applyNumberFormat="1" applyFont="1" applyFill="1" applyBorder="1" applyAlignment="1">
      <alignment vertical="top" wrapText="1"/>
    </xf>
    <xf numFmtId="49" fontId="7" fillId="5" borderId="19" xfId="0" quotePrefix="1" applyNumberFormat="1" applyFont="1" applyFill="1" applyBorder="1" applyAlignment="1">
      <alignment horizontal="left" vertical="top" wrapText="1"/>
    </xf>
    <xf numFmtId="49" fontId="7" fillId="5" borderId="20" xfId="0" applyNumberFormat="1" applyFont="1" applyFill="1" applyBorder="1" applyAlignment="1">
      <alignment vertical="top" wrapText="1"/>
    </xf>
    <xf numFmtId="49" fontId="7" fillId="5" borderId="21" xfId="0" quotePrefix="1" applyNumberFormat="1" applyFont="1" applyFill="1" applyBorder="1" applyAlignment="1">
      <alignment vertical="top" wrapText="1"/>
    </xf>
    <xf numFmtId="0" fontId="0" fillId="4" borderId="0" xfId="0" applyFill="1"/>
    <xf numFmtId="0" fontId="0" fillId="5" borderId="0" xfId="0" applyFill="1"/>
    <xf numFmtId="166" fontId="0" fillId="4" borderId="14" xfId="0" applyNumberFormat="1" applyFill="1" applyBorder="1"/>
    <xf numFmtId="0" fontId="0" fillId="4" borderId="14" xfId="0" applyFill="1" applyBorder="1"/>
    <xf numFmtId="166" fontId="0" fillId="5" borderId="14" xfId="0" applyNumberFormat="1" applyFill="1" applyBorder="1"/>
    <xf numFmtId="0" fontId="0" fillId="5" borderId="14" xfId="0" applyFill="1" applyBorder="1"/>
    <xf numFmtId="0" fontId="6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 vertical="center" wrapText="1"/>
    </xf>
    <xf numFmtId="0" fontId="6" fillId="3" borderId="14" xfId="0" applyFont="1" applyFill="1" applyBorder="1" applyAlignment="1">
      <alignment horizontal="right" vertical="center" wrapText="1"/>
    </xf>
    <xf numFmtId="165" fontId="0" fillId="0" borderId="0" xfId="0" applyNumberFormat="1" applyAlignment="1">
      <alignment horizontal="right"/>
    </xf>
    <xf numFmtId="164" fontId="0" fillId="0" borderId="0" xfId="0" applyNumberFormat="1" applyAlignment="1">
      <alignment horizontal="right"/>
    </xf>
    <xf numFmtId="0" fontId="7" fillId="4" borderId="17" xfId="0" applyFont="1" applyFill="1" applyBorder="1" applyAlignment="1">
      <alignment horizontal="left" vertical="top" wrapText="1"/>
    </xf>
    <xf numFmtId="169" fontId="0" fillId="4" borderId="14" xfId="0" applyNumberFormat="1" applyFill="1" applyBorder="1"/>
    <xf numFmtId="169" fontId="0" fillId="5" borderId="14" xfId="0" applyNumberFormat="1" applyFill="1" applyBorder="1"/>
    <xf numFmtId="169" fontId="0" fillId="0" borderId="0" xfId="0" applyNumberFormat="1"/>
    <xf numFmtId="0" fontId="7" fillId="5" borderId="20" xfId="0" applyFont="1" applyFill="1" applyBorder="1" applyAlignment="1">
      <alignment horizontal="left" vertical="top" wrapText="1"/>
    </xf>
    <xf numFmtId="0" fontId="0" fillId="0" borderId="14" xfId="0" applyBorder="1"/>
    <xf numFmtId="1" fontId="0" fillId="4" borderId="14" xfId="0" applyNumberFormat="1" applyFill="1" applyBorder="1"/>
    <xf numFmtId="1" fontId="0" fillId="5" borderId="14" xfId="0" applyNumberFormat="1" applyFill="1" applyBorder="1"/>
    <xf numFmtId="1" fontId="0" fillId="4" borderId="14" xfId="0" applyNumberFormat="1" applyFill="1" applyBorder="1" applyAlignment="1">
      <alignment horizontal="left"/>
    </xf>
    <xf numFmtId="1" fontId="0" fillId="5" borderId="14" xfId="0" applyNumberFormat="1" applyFill="1" applyBorder="1" applyAlignment="1">
      <alignment horizontal="left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</cellXfs>
  <cellStyles count="1">
    <cellStyle name="Normal" xfId="0" builtinId="0"/>
  </cellStyles>
  <dxfs count="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1054100</xdr:colOff>
      <xdr:row>3</xdr:row>
      <xdr:rowOff>5834</xdr:rowOff>
    </xdr:from>
    <xdr:to>
      <xdr:col>11</xdr:col>
      <xdr:colOff>248536</xdr:colOff>
      <xdr:row>7</xdr:row>
      <xdr:rowOff>130174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B6F93E64-0946-42A9-A9CE-B92DCD7C5A6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324" b="29577"/>
        <a:stretch/>
      </xdr:blipFill>
      <xdr:spPr>
        <a:xfrm>
          <a:off x="11760200" y="605909"/>
          <a:ext cx="5191451" cy="8863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1054100</xdr:colOff>
      <xdr:row>3</xdr:row>
      <xdr:rowOff>5834</xdr:rowOff>
    </xdr:from>
    <xdr:to>
      <xdr:col>11</xdr:col>
      <xdr:colOff>166359</xdr:colOff>
      <xdr:row>7</xdr:row>
      <xdr:rowOff>130174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C19C7D79-6EFD-4C19-86EA-C9623F1A84F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324" b="29577"/>
        <a:stretch/>
      </xdr:blipFill>
      <xdr:spPr>
        <a:xfrm>
          <a:off x="9893300" y="605909"/>
          <a:ext cx="5198734" cy="8863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1054100</xdr:colOff>
      <xdr:row>3</xdr:row>
      <xdr:rowOff>5834</xdr:rowOff>
    </xdr:from>
    <xdr:to>
      <xdr:col>11</xdr:col>
      <xdr:colOff>166359</xdr:colOff>
      <xdr:row>7</xdr:row>
      <xdr:rowOff>130174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1C73F8C4-8A29-4BC3-B741-A5F7D34BE5C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324" b="29577"/>
        <a:stretch/>
      </xdr:blipFill>
      <xdr:spPr>
        <a:xfrm>
          <a:off x="9893300" y="605909"/>
          <a:ext cx="5198734" cy="8863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workbookViewId="0">
      <selection activeCell="B9" sqref="B9"/>
    </sheetView>
  </sheetViews>
  <sheetFormatPr defaultRowHeight="15" x14ac:dyDescent="0.25"/>
  <cols>
    <col min="1" max="1" width="28.28515625" bestFit="1" customWidth="1"/>
    <col min="2" max="2" width="70.42578125" bestFit="1" customWidth="1"/>
    <col min="3" max="3" width="13.28515625" bestFit="1" customWidth="1"/>
    <col min="4" max="4" width="15.42578125" bestFit="1" customWidth="1"/>
  </cols>
  <sheetData>
    <row r="1" spans="1:6" s="2" customFormat="1" x14ac:dyDescent="0.25">
      <c r="A1" s="2" t="s">
        <v>18</v>
      </c>
      <c r="B1" s="2" t="s">
        <v>16</v>
      </c>
      <c r="C1" s="2" t="s">
        <v>36</v>
      </c>
      <c r="D1" s="2" t="s">
        <v>17</v>
      </c>
      <c r="E1" s="2" t="s">
        <v>21</v>
      </c>
      <c r="F1" s="2" t="s">
        <v>20</v>
      </c>
    </row>
    <row r="3" spans="1:6" x14ac:dyDescent="0.25">
      <c r="A3" t="s">
        <v>3</v>
      </c>
      <c r="B3" t="s">
        <v>249</v>
      </c>
      <c r="C3" t="s">
        <v>248</v>
      </c>
      <c r="D3" t="s">
        <v>251</v>
      </c>
      <c r="E3">
        <v>1</v>
      </c>
    </row>
    <row r="4" spans="1:6" x14ac:dyDescent="0.25">
      <c r="A4" t="s">
        <v>2</v>
      </c>
      <c r="B4" t="s">
        <v>250</v>
      </c>
      <c r="C4" t="s">
        <v>248</v>
      </c>
      <c r="D4" t="s">
        <v>252</v>
      </c>
      <c r="E4">
        <v>1</v>
      </c>
    </row>
    <row r="5" spans="1:6" x14ac:dyDescent="0.25">
      <c r="A5" t="s">
        <v>0</v>
      </c>
      <c r="B5" t="s">
        <v>254</v>
      </c>
      <c r="C5" t="s">
        <v>44</v>
      </c>
      <c r="E5">
        <v>1</v>
      </c>
      <c r="F5" t="s">
        <v>44</v>
      </c>
    </row>
    <row r="6" spans="1:6" x14ac:dyDescent="0.25">
      <c r="A6" t="s">
        <v>1</v>
      </c>
      <c r="B6" t="s">
        <v>253</v>
      </c>
      <c r="C6" t="s">
        <v>44</v>
      </c>
      <c r="E6">
        <v>1</v>
      </c>
      <c r="F6" t="s">
        <v>44</v>
      </c>
    </row>
    <row r="7" spans="1:6" x14ac:dyDescent="0.25">
      <c r="A7" t="s">
        <v>4</v>
      </c>
      <c r="B7" t="s">
        <v>255</v>
      </c>
      <c r="C7" t="s">
        <v>44</v>
      </c>
      <c r="E7">
        <v>1</v>
      </c>
      <c r="F7" t="s">
        <v>44</v>
      </c>
    </row>
    <row r="8" spans="1:6" x14ac:dyDescent="0.25">
      <c r="A8" t="s">
        <v>5</v>
      </c>
      <c r="B8" t="s">
        <v>256</v>
      </c>
      <c r="C8" t="s">
        <v>257</v>
      </c>
      <c r="D8" t="s">
        <v>258</v>
      </c>
      <c r="E8">
        <v>1</v>
      </c>
    </row>
    <row r="9" spans="1:6" x14ac:dyDescent="0.25">
      <c r="A9" t="s">
        <v>245</v>
      </c>
      <c r="B9" t="s">
        <v>259</v>
      </c>
      <c r="C9" t="s">
        <v>247</v>
      </c>
      <c r="D9" t="s">
        <v>246</v>
      </c>
      <c r="E9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DB6D7-4D36-435E-B92C-FEB78E7A8111}">
  <dimension ref="A1:G16"/>
  <sheetViews>
    <sheetView workbookViewId="0">
      <selection activeCell="D6" sqref="D6"/>
    </sheetView>
  </sheetViews>
  <sheetFormatPr defaultRowHeight="15" x14ac:dyDescent="0.25"/>
  <cols>
    <col min="1" max="1" width="27.28515625" customWidth="1"/>
    <col min="2" max="2" width="60.28515625" bestFit="1" customWidth="1"/>
    <col min="3" max="3" width="31.7109375" customWidth="1"/>
    <col min="4" max="4" width="25.140625" customWidth="1"/>
    <col min="6" max="7" width="27.42578125" customWidth="1"/>
  </cols>
  <sheetData>
    <row r="1" spans="1:7" s="2" customFormat="1" x14ac:dyDescent="0.25">
      <c r="A1" s="2" t="s">
        <v>18</v>
      </c>
      <c r="B1" s="2" t="s">
        <v>16</v>
      </c>
      <c r="C1" s="2" t="s">
        <v>36</v>
      </c>
      <c r="D1" s="2" t="s">
        <v>17</v>
      </c>
      <c r="E1" s="2" t="s">
        <v>21</v>
      </c>
      <c r="F1" s="2" t="s">
        <v>20</v>
      </c>
      <c r="G1" s="2" t="s">
        <v>25</v>
      </c>
    </row>
    <row r="2" spans="1:7" x14ac:dyDescent="0.25">
      <c r="A2" t="s">
        <v>19</v>
      </c>
      <c r="B2" t="s">
        <v>355</v>
      </c>
      <c r="C2" t="s">
        <v>37</v>
      </c>
      <c r="D2" t="s">
        <v>26</v>
      </c>
      <c r="E2">
        <v>1</v>
      </c>
      <c r="F2" t="s">
        <v>27</v>
      </c>
      <c r="G2" t="s">
        <v>26</v>
      </c>
    </row>
    <row r="3" spans="1:7" x14ac:dyDescent="0.25">
      <c r="A3" t="s">
        <v>6</v>
      </c>
      <c r="B3" t="s">
        <v>266</v>
      </c>
      <c r="D3" t="s">
        <v>267</v>
      </c>
      <c r="E3">
        <v>1</v>
      </c>
    </row>
    <row r="4" spans="1:7" x14ac:dyDescent="0.25">
      <c r="A4" t="s">
        <v>7</v>
      </c>
      <c r="B4" t="s">
        <v>268</v>
      </c>
      <c r="D4" t="s">
        <v>269</v>
      </c>
      <c r="E4">
        <v>1</v>
      </c>
    </row>
    <row r="5" spans="1:7" x14ac:dyDescent="0.25">
      <c r="A5" t="s">
        <v>29</v>
      </c>
      <c r="B5" t="s">
        <v>33</v>
      </c>
      <c r="C5" s="3" t="s">
        <v>38</v>
      </c>
      <c r="D5" t="s">
        <v>34</v>
      </c>
      <c r="E5">
        <v>1</v>
      </c>
      <c r="F5" t="s">
        <v>30</v>
      </c>
      <c r="G5" t="s">
        <v>31</v>
      </c>
    </row>
    <row r="6" spans="1:7" x14ac:dyDescent="0.25">
      <c r="A6" t="s">
        <v>8</v>
      </c>
      <c r="B6" t="s">
        <v>39</v>
      </c>
      <c r="C6" t="s">
        <v>35</v>
      </c>
      <c r="D6" t="s">
        <v>40</v>
      </c>
      <c r="E6">
        <v>1</v>
      </c>
      <c r="F6" t="s">
        <v>41</v>
      </c>
      <c r="G6" t="s">
        <v>42</v>
      </c>
    </row>
    <row r="7" spans="1:7" x14ac:dyDescent="0.25">
      <c r="A7" t="s">
        <v>364</v>
      </c>
      <c r="B7" t="s">
        <v>43</v>
      </c>
      <c r="D7" t="s">
        <v>390</v>
      </c>
      <c r="E7">
        <v>3</v>
      </c>
      <c r="F7" t="s">
        <v>75</v>
      </c>
    </row>
    <row r="8" spans="1:7" x14ac:dyDescent="0.25">
      <c r="A8" t="s">
        <v>9</v>
      </c>
      <c r="B8" t="s">
        <v>65</v>
      </c>
      <c r="C8" t="s">
        <v>47</v>
      </c>
      <c r="D8">
        <v>2668409</v>
      </c>
      <c r="E8">
        <v>9</v>
      </c>
      <c r="F8" t="s">
        <v>49</v>
      </c>
      <c r="G8" t="s">
        <v>66</v>
      </c>
    </row>
    <row r="9" spans="1:7" x14ac:dyDescent="0.25">
      <c r="A9" t="s">
        <v>10</v>
      </c>
      <c r="B9" t="s">
        <v>52</v>
      </c>
      <c r="C9" t="s">
        <v>47</v>
      </c>
      <c r="D9">
        <v>524304</v>
      </c>
      <c r="E9">
        <v>9</v>
      </c>
      <c r="F9" t="s">
        <v>49</v>
      </c>
      <c r="G9" t="s">
        <v>53</v>
      </c>
    </row>
    <row r="10" spans="1:7" x14ac:dyDescent="0.25">
      <c r="A10" t="s">
        <v>11</v>
      </c>
      <c r="B10" t="s">
        <v>46</v>
      </c>
      <c r="C10" t="s">
        <v>47</v>
      </c>
      <c r="D10">
        <v>8066727</v>
      </c>
      <c r="E10">
        <v>27</v>
      </c>
      <c r="F10" t="s">
        <v>49</v>
      </c>
      <c r="G10" t="s">
        <v>48</v>
      </c>
    </row>
    <row r="11" spans="1:7" x14ac:dyDescent="0.25">
      <c r="A11" t="s">
        <v>12</v>
      </c>
      <c r="B11" t="s">
        <v>51</v>
      </c>
      <c r="C11" t="s">
        <v>47</v>
      </c>
      <c r="D11">
        <v>525925</v>
      </c>
      <c r="E11">
        <v>9</v>
      </c>
      <c r="F11" t="s">
        <v>49</v>
      </c>
      <c r="G11" t="s">
        <v>50</v>
      </c>
    </row>
    <row r="12" spans="1:7" x14ac:dyDescent="0.25">
      <c r="A12" t="s">
        <v>13</v>
      </c>
      <c r="B12" t="s">
        <v>54</v>
      </c>
      <c r="C12" t="s">
        <v>47</v>
      </c>
      <c r="D12">
        <v>6266751</v>
      </c>
      <c r="E12">
        <v>1</v>
      </c>
      <c r="F12" t="s">
        <v>49</v>
      </c>
      <c r="G12" t="s">
        <v>55</v>
      </c>
    </row>
    <row r="13" spans="1:7" x14ac:dyDescent="0.25">
      <c r="A13" t="s">
        <v>62</v>
      </c>
      <c r="B13" t="s">
        <v>78</v>
      </c>
      <c r="C13" t="s">
        <v>47</v>
      </c>
      <c r="D13">
        <v>292439</v>
      </c>
      <c r="E13">
        <v>4</v>
      </c>
      <c r="F13" t="s">
        <v>49</v>
      </c>
      <c r="G13" t="s">
        <v>64</v>
      </c>
    </row>
    <row r="14" spans="1:7" x14ac:dyDescent="0.25">
      <c r="A14" t="s">
        <v>63</v>
      </c>
      <c r="B14" t="s">
        <v>68</v>
      </c>
      <c r="C14" t="s">
        <v>47</v>
      </c>
      <c r="D14">
        <v>524281</v>
      </c>
      <c r="E14">
        <v>4</v>
      </c>
      <c r="F14" t="s">
        <v>49</v>
      </c>
      <c r="G14" t="s">
        <v>67</v>
      </c>
    </row>
    <row r="15" spans="1:7" x14ac:dyDescent="0.25">
      <c r="A15" t="s">
        <v>69</v>
      </c>
    </row>
    <row r="16" spans="1:7" x14ac:dyDescent="0.25">
      <c r="A16" t="s">
        <v>70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A60A5-7AC3-48BF-880C-9521EF22653B}">
  <dimension ref="A1:G23"/>
  <sheetViews>
    <sheetView workbookViewId="0">
      <selection activeCell="A9" sqref="A9:XFD9"/>
    </sheetView>
  </sheetViews>
  <sheetFormatPr defaultRowHeight="15" x14ac:dyDescent="0.25"/>
  <cols>
    <col min="1" max="1" width="25" bestFit="1" customWidth="1"/>
    <col min="2" max="2" width="67" customWidth="1"/>
    <col min="3" max="3" width="13.28515625" bestFit="1" customWidth="1"/>
    <col min="4" max="4" width="32.42578125" customWidth="1"/>
    <col min="5" max="5" width="8.7109375" bestFit="1" customWidth="1"/>
    <col min="6" max="6" width="15" bestFit="1" customWidth="1"/>
    <col min="7" max="7" width="28.28515625" bestFit="1" customWidth="1"/>
  </cols>
  <sheetData>
    <row r="1" spans="1:7" x14ac:dyDescent="0.25">
      <c r="A1" s="2" t="s">
        <v>18</v>
      </c>
      <c r="B1" s="2" t="s">
        <v>16</v>
      </c>
      <c r="C1" s="2" t="s">
        <v>36</v>
      </c>
      <c r="D1" s="2" t="s">
        <v>17</v>
      </c>
      <c r="E1" s="2" t="s">
        <v>21</v>
      </c>
      <c r="F1" s="2" t="s">
        <v>20</v>
      </c>
      <c r="G1" s="2" t="s">
        <v>25</v>
      </c>
    </row>
    <row r="2" spans="1:7" x14ac:dyDescent="0.25">
      <c r="A2" t="s">
        <v>19</v>
      </c>
      <c r="B2" t="s">
        <v>353</v>
      </c>
      <c r="C2" t="s">
        <v>37</v>
      </c>
      <c r="D2" t="s">
        <v>354</v>
      </c>
      <c r="E2">
        <v>1</v>
      </c>
      <c r="F2" t="s">
        <v>27</v>
      </c>
      <c r="G2" t="s">
        <v>354</v>
      </c>
    </row>
    <row r="3" spans="1:7" x14ac:dyDescent="0.25">
      <c r="A3" t="s">
        <v>6</v>
      </c>
      <c r="B3" t="s">
        <v>266</v>
      </c>
      <c r="E3">
        <v>1</v>
      </c>
    </row>
    <row r="4" spans="1:7" x14ac:dyDescent="0.25">
      <c r="A4" t="s">
        <v>7</v>
      </c>
      <c r="B4" t="s">
        <v>270</v>
      </c>
      <c r="E4">
        <v>1</v>
      </c>
    </row>
    <row r="5" spans="1:7" x14ac:dyDescent="0.25">
      <c r="A5" t="s">
        <v>29</v>
      </c>
      <c r="B5" t="s">
        <v>56</v>
      </c>
      <c r="C5" s="3" t="s">
        <v>38</v>
      </c>
      <c r="D5" t="s">
        <v>57</v>
      </c>
      <c r="E5">
        <v>1</v>
      </c>
      <c r="F5" t="s">
        <v>30</v>
      </c>
      <c r="G5" t="s">
        <v>58</v>
      </c>
    </row>
    <row r="6" spans="1:7" x14ac:dyDescent="0.25">
      <c r="A6" t="s">
        <v>8</v>
      </c>
      <c r="B6" t="s">
        <v>71</v>
      </c>
      <c r="C6" t="s">
        <v>72</v>
      </c>
      <c r="D6" t="s">
        <v>73</v>
      </c>
      <c r="E6">
        <v>1</v>
      </c>
      <c r="F6" t="s">
        <v>30</v>
      </c>
      <c r="G6" s="3" t="s">
        <v>74</v>
      </c>
    </row>
    <row r="7" spans="1:7" x14ac:dyDescent="0.25">
      <c r="A7" t="s">
        <v>14</v>
      </c>
      <c r="B7" t="s">
        <v>275</v>
      </c>
      <c r="D7" t="s">
        <v>391</v>
      </c>
      <c r="E7">
        <v>3</v>
      </c>
      <c r="F7" t="s">
        <v>44</v>
      </c>
    </row>
    <row r="8" spans="1:7" x14ac:dyDescent="0.25">
      <c r="A8" t="s">
        <v>15</v>
      </c>
      <c r="B8" t="s">
        <v>279</v>
      </c>
      <c r="D8" t="s">
        <v>276</v>
      </c>
      <c r="E8">
        <v>3</v>
      </c>
      <c r="F8" t="s">
        <v>44</v>
      </c>
    </row>
    <row r="9" spans="1:7" x14ac:dyDescent="0.25">
      <c r="A9" t="s">
        <v>361</v>
      </c>
      <c r="B9" t="s">
        <v>362</v>
      </c>
      <c r="C9" t="s">
        <v>44</v>
      </c>
      <c r="D9" t="s">
        <v>363</v>
      </c>
      <c r="E9">
        <v>24</v>
      </c>
      <c r="F9" t="s">
        <v>44</v>
      </c>
      <c r="G9" t="s">
        <v>363</v>
      </c>
    </row>
    <row r="10" spans="1:7" ht="14.25" customHeight="1" x14ac:dyDescent="0.25">
      <c r="A10" t="s">
        <v>9</v>
      </c>
      <c r="B10" t="s">
        <v>65</v>
      </c>
      <c r="C10" t="s">
        <v>47</v>
      </c>
      <c r="D10">
        <v>2668409</v>
      </c>
      <c r="E10">
        <v>5</v>
      </c>
      <c r="F10" t="s">
        <v>49</v>
      </c>
      <c r="G10" t="s">
        <v>66</v>
      </c>
    </row>
    <row r="11" spans="1:7" x14ac:dyDescent="0.25">
      <c r="A11" t="s">
        <v>10</v>
      </c>
      <c r="B11" t="s">
        <v>52</v>
      </c>
      <c r="C11" t="s">
        <v>47</v>
      </c>
      <c r="D11">
        <v>524304</v>
      </c>
      <c r="E11">
        <v>5</v>
      </c>
      <c r="F11" t="s">
        <v>49</v>
      </c>
      <c r="G11" t="s">
        <v>53</v>
      </c>
    </row>
    <row r="12" spans="1:7" x14ac:dyDescent="0.25">
      <c r="A12" t="s">
        <v>11</v>
      </c>
      <c r="B12" t="s">
        <v>46</v>
      </c>
      <c r="C12" t="s">
        <v>47</v>
      </c>
      <c r="D12">
        <v>8066727</v>
      </c>
      <c r="E12">
        <v>15</v>
      </c>
      <c r="F12" t="s">
        <v>49</v>
      </c>
      <c r="G12" t="s">
        <v>48</v>
      </c>
    </row>
    <row r="13" spans="1:7" x14ac:dyDescent="0.25">
      <c r="A13" t="s">
        <v>12</v>
      </c>
      <c r="B13" t="s">
        <v>51</v>
      </c>
      <c r="C13" t="s">
        <v>47</v>
      </c>
      <c r="D13">
        <v>525925</v>
      </c>
      <c r="E13">
        <v>5</v>
      </c>
      <c r="F13" t="s">
        <v>49</v>
      </c>
      <c r="G13" t="s">
        <v>50</v>
      </c>
    </row>
    <row r="14" spans="1:7" x14ac:dyDescent="0.25">
      <c r="A14" t="s">
        <v>9</v>
      </c>
      <c r="B14" t="s">
        <v>381</v>
      </c>
      <c r="C14" t="s">
        <v>47</v>
      </c>
      <c r="D14">
        <v>8229164</v>
      </c>
      <c r="E14">
        <v>4</v>
      </c>
      <c r="F14" t="s">
        <v>49</v>
      </c>
      <c r="G14" t="s">
        <v>382</v>
      </c>
    </row>
    <row r="15" spans="1:7" ht="14.25" customHeight="1" x14ac:dyDescent="0.25">
      <c r="A15" t="s">
        <v>62</v>
      </c>
      <c r="B15" t="s">
        <v>373</v>
      </c>
      <c r="C15" t="s">
        <v>47</v>
      </c>
      <c r="D15">
        <v>9141942</v>
      </c>
      <c r="E15">
        <v>16</v>
      </c>
      <c r="F15" t="s">
        <v>49</v>
      </c>
      <c r="G15" t="s">
        <v>371</v>
      </c>
    </row>
    <row r="16" spans="1:7" x14ac:dyDescent="0.25">
      <c r="A16" t="s">
        <v>365</v>
      </c>
      <c r="B16" t="s">
        <v>68</v>
      </c>
      <c r="C16" t="s">
        <v>47</v>
      </c>
      <c r="D16">
        <v>524281</v>
      </c>
      <c r="E16">
        <v>16</v>
      </c>
      <c r="F16" t="s">
        <v>49</v>
      </c>
      <c r="G16" t="s">
        <v>67</v>
      </c>
    </row>
    <row r="17" spans="1:7" x14ac:dyDescent="0.25">
      <c r="A17" t="s">
        <v>366</v>
      </c>
      <c r="B17" t="s">
        <v>368</v>
      </c>
      <c r="C17" t="s">
        <v>372</v>
      </c>
      <c r="D17" t="s">
        <v>369</v>
      </c>
      <c r="E17">
        <v>16</v>
      </c>
      <c r="F17" t="s">
        <v>49</v>
      </c>
      <c r="G17" t="s">
        <v>370</v>
      </c>
    </row>
    <row r="18" spans="1:7" x14ac:dyDescent="0.25">
      <c r="A18" t="s">
        <v>366</v>
      </c>
      <c r="B18" t="s">
        <v>380</v>
      </c>
      <c r="C18" t="s">
        <v>372</v>
      </c>
      <c r="D18" t="s">
        <v>384</v>
      </c>
      <c r="E18">
        <v>32</v>
      </c>
      <c r="F18" t="s">
        <v>49</v>
      </c>
      <c r="G18" t="s">
        <v>383</v>
      </c>
    </row>
    <row r="19" spans="1:7" x14ac:dyDescent="0.25">
      <c r="A19" t="s">
        <v>367</v>
      </c>
      <c r="B19" t="s">
        <v>374</v>
      </c>
      <c r="C19" t="s">
        <v>47</v>
      </c>
      <c r="D19">
        <v>560338</v>
      </c>
      <c r="E19">
        <v>16</v>
      </c>
      <c r="F19" t="s">
        <v>49</v>
      </c>
      <c r="G19" t="s">
        <v>375</v>
      </c>
    </row>
    <row r="20" spans="1:7" x14ac:dyDescent="0.25">
      <c r="A20" t="s">
        <v>385</v>
      </c>
      <c r="B20" t="s">
        <v>80</v>
      </c>
      <c r="C20" t="s">
        <v>81</v>
      </c>
      <c r="D20" s="3" t="s">
        <v>83</v>
      </c>
      <c r="E20">
        <v>3</v>
      </c>
      <c r="F20" t="s">
        <v>41</v>
      </c>
      <c r="G20" t="s">
        <v>82</v>
      </c>
    </row>
    <row r="21" spans="1:7" x14ac:dyDescent="0.25">
      <c r="A21" t="s">
        <v>386</v>
      </c>
      <c r="B21" t="s">
        <v>387</v>
      </c>
      <c r="C21" t="s">
        <v>81</v>
      </c>
      <c r="D21" s="3" t="s">
        <v>389</v>
      </c>
      <c r="E21">
        <v>3</v>
      </c>
      <c r="F21" t="s">
        <v>41</v>
      </c>
      <c r="G21" s="3" t="s">
        <v>388</v>
      </c>
    </row>
    <row r="22" spans="1:7" x14ac:dyDescent="0.25">
      <c r="A22" t="s">
        <v>79</v>
      </c>
    </row>
    <row r="23" spans="1:7" x14ac:dyDescent="0.25">
      <c r="A23" t="s">
        <v>13</v>
      </c>
      <c r="B23" t="s">
        <v>54</v>
      </c>
      <c r="C23" t="s">
        <v>47</v>
      </c>
      <c r="D23">
        <v>6266751</v>
      </c>
      <c r="E23">
        <v>1</v>
      </c>
      <c r="F23" t="s">
        <v>49</v>
      </c>
      <c r="G23" t="s">
        <v>55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5D219-0B16-4919-B422-4BAFF083A483}">
  <dimension ref="A1:G29"/>
  <sheetViews>
    <sheetView tabSelected="1" workbookViewId="0">
      <selection activeCell="A16" sqref="A16:XFD16"/>
    </sheetView>
  </sheetViews>
  <sheetFormatPr defaultRowHeight="15" x14ac:dyDescent="0.25"/>
  <cols>
    <col min="1" max="1" width="32.85546875" bestFit="1" customWidth="1"/>
    <col min="2" max="2" width="73" bestFit="1" customWidth="1"/>
    <col min="3" max="3" width="17.140625" customWidth="1"/>
    <col min="4" max="4" width="19.42578125" bestFit="1" customWidth="1"/>
    <col min="6" max="6" width="15.28515625" bestFit="1" customWidth="1"/>
    <col min="7" max="7" width="19.42578125" bestFit="1" customWidth="1"/>
  </cols>
  <sheetData>
    <row r="1" spans="1:7" x14ac:dyDescent="0.25">
      <c r="A1" s="2" t="s">
        <v>18</v>
      </c>
      <c r="B1" s="2" t="s">
        <v>16</v>
      </c>
      <c r="C1" s="2" t="s">
        <v>36</v>
      </c>
      <c r="D1" s="2" t="s">
        <v>17</v>
      </c>
      <c r="E1" s="2" t="s">
        <v>21</v>
      </c>
      <c r="F1" s="2" t="s">
        <v>20</v>
      </c>
      <c r="G1" s="2" t="s">
        <v>25</v>
      </c>
    </row>
    <row r="3" spans="1:7" x14ac:dyDescent="0.25">
      <c r="A3" t="s">
        <v>310</v>
      </c>
      <c r="B3" t="s">
        <v>404</v>
      </c>
      <c r="C3" t="s">
        <v>44</v>
      </c>
      <c r="D3" t="s">
        <v>311</v>
      </c>
      <c r="E3">
        <v>1</v>
      </c>
      <c r="F3" t="s">
        <v>44</v>
      </c>
      <c r="G3" t="s">
        <v>311</v>
      </c>
    </row>
    <row r="4" spans="1:7" x14ac:dyDescent="0.25">
      <c r="A4" t="s">
        <v>284</v>
      </c>
      <c r="B4" t="s">
        <v>312</v>
      </c>
      <c r="C4" t="s">
        <v>44</v>
      </c>
      <c r="D4" t="s">
        <v>294</v>
      </c>
      <c r="E4">
        <v>1</v>
      </c>
      <c r="F4" t="s">
        <v>44</v>
      </c>
      <c r="G4" t="s">
        <v>294</v>
      </c>
    </row>
    <row r="5" spans="1:7" x14ac:dyDescent="0.25">
      <c r="A5" t="s">
        <v>313</v>
      </c>
      <c r="B5" t="s">
        <v>314</v>
      </c>
      <c r="C5" t="s">
        <v>44</v>
      </c>
      <c r="D5" t="s">
        <v>295</v>
      </c>
      <c r="E5">
        <v>1</v>
      </c>
      <c r="F5" t="s">
        <v>44</v>
      </c>
      <c r="G5" t="s">
        <v>295</v>
      </c>
    </row>
    <row r="6" spans="1:7" x14ac:dyDescent="0.25">
      <c r="A6" t="s">
        <v>293</v>
      </c>
      <c r="B6" t="s">
        <v>315</v>
      </c>
      <c r="C6" t="s">
        <v>44</v>
      </c>
      <c r="D6" t="s">
        <v>292</v>
      </c>
      <c r="E6">
        <v>1</v>
      </c>
      <c r="F6" t="s">
        <v>44</v>
      </c>
      <c r="G6" t="s">
        <v>292</v>
      </c>
    </row>
    <row r="7" spans="1:7" x14ac:dyDescent="0.25">
      <c r="A7" t="s">
        <v>316</v>
      </c>
      <c r="B7" t="s">
        <v>317</v>
      </c>
      <c r="C7" t="s">
        <v>44</v>
      </c>
      <c r="D7" t="s">
        <v>291</v>
      </c>
      <c r="E7">
        <v>1</v>
      </c>
      <c r="F7" t="s">
        <v>44</v>
      </c>
      <c r="G7" t="s">
        <v>291</v>
      </c>
    </row>
    <row r="8" spans="1:7" x14ac:dyDescent="0.25">
      <c r="A8" t="s">
        <v>286</v>
      </c>
      <c r="B8" t="s">
        <v>287</v>
      </c>
      <c r="C8" t="s">
        <v>44</v>
      </c>
      <c r="D8" t="s">
        <v>288</v>
      </c>
      <c r="E8">
        <v>1</v>
      </c>
      <c r="F8" t="s">
        <v>44</v>
      </c>
      <c r="G8" t="s">
        <v>288</v>
      </c>
    </row>
    <row r="9" spans="1:7" x14ac:dyDescent="0.25">
      <c r="A9" t="s">
        <v>302</v>
      </c>
      <c r="B9" t="s">
        <v>318</v>
      </c>
      <c r="C9" t="s">
        <v>44</v>
      </c>
      <c r="D9" t="s">
        <v>303</v>
      </c>
      <c r="E9">
        <v>1</v>
      </c>
      <c r="F9" t="s">
        <v>44</v>
      </c>
      <c r="G9" t="s">
        <v>303</v>
      </c>
    </row>
    <row r="10" spans="1:7" x14ac:dyDescent="0.25">
      <c r="A10" t="s">
        <v>305</v>
      </c>
      <c r="B10" t="s">
        <v>319</v>
      </c>
      <c r="C10" t="s">
        <v>44</v>
      </c>
      <c r="D10" t="s">
        <v>304</v>
      </c>
      <c r="E10">
        <v>1</v>
      </c>
      <c r="F10" t="s">
        <v>44</v>
      </c>
      <c r="G10" t="s">
        <v>304</v>
      </c>
    </row>
    <row r="11" spans="1:7" x14ac:dyDescent="0.25">
      <c r="A11" t="s">
        <v>300</v>
      </c>
      <c r="B11" t="s">
        <v>320</v>
      </c>
      <c r="C11" t="s">
        <v>44</v>
      </c>
      <c r="D11" t="s">
        <v>301</v>
      </c>
      <c r="E11">
        <v>8</v>
      </c>
      <c r="F11" t="s">
        <v>44</v>
      </c>
      <c r="G11" t="s">
        <v>301</v>
      </c>
    </row>
    <row r="12" spans="1:7" x14ac:dyDescent="0.25">
      <c r="A12" t="s">
        <v>321</v>
      </c>
      <c r="B12" t="s">
        <v>322</v>
      </c>
      <c r="C12" t="s">
        <v>44</v>
      </c>
      <c r="D12" t="s">
        <v>296</v>
      </c>
      <c r="E12">
        <v>24</v>
      </c>
      <c r="F12" t="s">
        <v>44</v>
      </c>
      <c r="G12" t="s">
        <v>296</v>
      </c>
    </row>
    <row r="13" spans="1:7" x14ac:dyDescent="0.25">
      <c r="A13" t="s">
        <v>298</v>
      </c>
      <c r="B13" t="s">
        <v>323</v>
      </c>
      <c r="C13" t="s">
        <v>44</v>
      </c>
      <c r="D13" t="s">
        <v>297</v>
      </c>
      <c r="E13">
        <v>24</v>
      </c>
      <c r="F13" t="s">
        <v>44</v>
      </c>
      <c r="G13" t="s">
        <v>297</v>
      </c>
    </row>
    <row r="14" spans="1:7" x14ac:dyDescent="0.25">
      <c r="A14" t="s">
        <v>285</v>
      </c>
      <c r="B14" t="s">
        <v>326</v>
      </c>
      <c r="C14" t="s">
        <v>44</v>
      </c>
      <c r="D14" t="s">
        <v>325</v>
      </c>
      <c r="E14">
        <v>24</v>
      </c>
      <c r="F14" t="s">
        <v>44</v>
      </c>
      <c r="G14" t="s">
        <v>325</v>
      </c>
    </row>
    <row r="15" spans="1:7" x14ac:dyDescent="0.25">
      <c r="A15" t="s">
        <v>324</v>
      </c>
      <c r="B15" t="s">
        <v>327</v>
      </c>
      <c r="C15" t="s">
        <v>44</v>
      </c>
      <c r="D15" t="s">
        <v>299</v>
      </c>
      <c r="E15">
        <v>24</v>
      </c>
      <c r="F15" t="s">
        <v>44</v>
      </c>
      <c r="G15" t="s">
        <v>299</v>
      </c>
    </row>
    <row r="16" spans="1:7" x14ac:dyDescent="0.25">
      <c r="A16" t="s">
        <v>333</v>
      </c>
      <c r="B16" t="s">
        <v>338</v>
      </c>
      <c r="C16" t="s">
        <v>44</v>
      </c>
      <c r="D16" t="s">
        <v>265</v>
      </c>
      <c r="E16">
        <v>24</v>
      </c>
      <c r="F16" t="s">
        <v>44</v>
      </c>
      <c r="G16" t="s">
        <v>265</v>
      </c>
    </row>
    <row r="17" spans="1:7" x14ac:dyDescent="0.25">
      <c r="A17" t="s">
        <v>306</v>
      </c>
      <c r="B17" t="s">
        <v>339</v>
      </c>
      <c r="C17" t="s">
        <v>44</v>
      </c>
      <c r="E17">
        <v>24</v>
      </c>
      <c r="F17" t="s">
        <v>44</v>
      </c>
    </row>
    <row r="18" spans="1:7" x14ac:dyDescent="0.25">
      <c r="A18" t="s">
        <v>328</v>
      </c>
      <c r="B18" t="s">
        <v>329</v>
      </c>
      <c r="C18" t="s">
        <v>44</v>
      </c>
      <c r="D18" t="s">
        <v>289</v>
      </c>
      <c r="E18">
        <v>8</v>
      </c>
      <c r="F18" t="s">
        <v>44</v>
      </c>
      <c r="G18" t="s">
        <v>289</v>
      </c>
    </row>
    <row r="19" spans="1:7" x14ac:dyDescent="0.25">
      <c r="A19" t="s">
        <v>330</v>
      </c>
      <c r="B19" t="s">
        <v>331</v>
      </c>
      <c r="C19" t="s">
        <v>44</v>
      </c>
      <c r="D19" t="s">
        <v>290</v>
      </c>
      <c r="E19">
        <v>0</v>
      </c>
      <c r="F19" t="s">
        <v>44</v>
      </c>
      <c r="G19" t="s">
        <v>290</v>
      </c>
    </row>
    <row r="20" spans="1:7" x14ac:dyDescent="0.25">
      <c r="A20" t="s">
        <v>307</v>
      </c>
      <c r="B20" t="s">
        <v>332</v>
      </c>
      <c r="C20" t="s">
        <v>308</v>
      </c>
      <c r="D20" t="s">
        <v>260</v>
      </c>
      <c r="E20">
        <v>24</v>
      </c>
      <c r="F20" t="s">
        <v>30</v>
      </c>
      <c r="G20" t="s">
        <v>309</v>
      </c>
    </row>
    <row r="21" spans="1:7" x14ac:dyDescent="0.25">
      <c r="A21" t="s">
        <v>334</v>
      </c>
      <c r="B21" t="s">
        <v>335</v>
      </c>
      <c r="C21" t="s">
        <v>44</v>
      </c>
      <c r="D21" t="s">
        <v>336</v>
      </c>
      <c r="E21">
        <v>1</v>
      </c>
    </row>
    <row r="22" spans="1:7" x14ac:dyDescent="0.25">
      <c r="A22" t="s">
        <v>280</v>
      </c>
      <c r="B22" t="s">
        <v>281</v>
      </c>
    </row>
    <row r="23" spans="1:7" x14ac:dyDescent="0.25">
      <c r="A23" t="s">
        <v>282</v>
      </c>
      <c r="B23" t="s">
        <v>283</v>
      </c>
      <c r="C23" t="s">
        <v>337</v>
      </c>
      <c r="D23" t="s">
        <v>337</v>
      </c>
      <c r="E23">
        <v>5</v>
      </c>
    </row>
    <row r="24" spans="1:7" x14ac:dyDescent="0.25">
      <c r="A24" t="s">
        <v>340</v>
      </c>
      <c r="B24" t="s">
        <v>345</v>
      </c>
      <c r="C24" t="s">
        <v>341</v>
      </c>
      <c r="D24" t="s">
        <v>342</v>
      </c>
      <c r="E24">
        <v>7</v>
      </c>
      <c r="F24" t="s">
        <v>343</v>
      </c>
      <c r="G24" t="s">
        <v>342</v>
      </c>
    </row>
    <row r="25" spans="1:7" x14ac:dyDescent="0.25">
      <c r="A25" t="s">
        <v>346</v>
      </c>
      <c r="B25" t="s">
        <v>344</v>
      </c>
      <c r="C25" t="s">
        <v>341</v>
      </c>
      <c r="D25" t="s">
        <v>347</v>
      </c>
      <c r="E25">
        <v>3</v>
      </c>
      <c r="F25" t="s">
        <v>343</v>
      </c>
      <c r="G25" t="s">
        <v>347</v>
      </c>
    </row>
    <row r="26" spans="1:7" x14ac:dyDescent="0.25">
      <c r="A26" t="s">
        <v>348</v>
      </c>
      <c r="B26" t="s">
        <v>349</v>
      </c>
      <c r="C26" t="s">
        <v>341</v>
      </c>
      <c r="D26" t="s">
        <v>350</v>
      </c>
      <c r="E26">
        <v>8</v>
      </c>
      <c r="F26" t="s">
        <v>343</v>
      </c>
      <c r="G26" t="s">
        <v>350</v>
      </c>
    </row>
    <row r="27" spans="1:7" x14ac:dyDescent="0.25">
      <c r="A27" t="s">
        <v>351</v>
      </c>
      <c r="E27">
        <v>48</v>
      </c>
    </row>
    <row r="28" spans="1:7" x14ac:dyDescent="0.25">
      <c r="A28" t="s">
        <v>263</v>
      </c>
      <c r="B28" t="s">
        <v>264</v>
      </c>
      <c r="C28" t="s">
        <v>261</v>
      </c>
      <c r="D28" t="s">
        <v>262</v>
      </c>
      <c r="E28">
        <v>96</v>
      </c>
      <c r="G28" s="21"/>
    </row>
    <row r="29" spans="1:7" x14ac:dyDescent="0.25">
      <c r="A29" t="s">
        <v>376</v>
      </c>
      <c r="B29" t="s">
        <v>377</v>
      </c>
      <c r="C29" t="s">
        <v>378</v>
      </c>
      <c r="D29" t="s">
        <v>379</v>
      </c>
      <c r="E29">
        <v>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9F4EE-45C2-47C9-9B67-AE892190894B}">
  <dimension ref="A1:Q42"/>
  <sheetViews>
    <sheetView topLeftCell="A16" zoomScale="85" zoomScaleNormal="85" workbookViewId="0">
      <selection activeCell="G37" sqref="G37"/>
    </sheetView>
  </sheetViews>
  <sheetFormatPr defaultRowHeight="15" x14ac:dyDescent="0.25"/>
  <cols>
    <col min="1" max="1" width="29" customWidth="1"/>
    <col min="2" max="2" width="48.5703125" customWidth="1"/>
    <col min="3" max="3" width="12.85546875" customWidth="1"/>
    <col min="4" max="4" width="26.5703125" customWidth="1"/>
    <col min="5" max="5" width="22.140625" bestFit="1" customWidth="1"/>
    <col min="6" max="6" width="9.28515625" bestFit="1" customWidth="1"/>
    <col min="7" max="7" width="32.42578125" bestFit="1" customWidth="1"/>
    <col min="8" max="8" width="6.85546875" bestFit="1" customWidth="1"/>
    <col min="9" max="9" width="9.42578125" bestFit="1" customWidth="1"/>
    <col min="10" max="10" width="11.85546875" customWidth="1"/>
    <col min="11" max="11" width="13.7109375" bestFit="1" customWidth="1"/>
    <col min="13" max="13" width="12.5703125" bestFit="1" customWidth="1"/>
    <col min="14" max="14" width="11.140625" style="48" customWidth="1"/>
    <col min="15" max="15" width="10.5703125" customWidth="1"/>
  </cols>
  <sheetData>
    <row r="1" spans="1:17" ht="15.75" thickBot="1" x14ac:dyDescent="0.3">
      <c r="A1" s="6"/>
      <c r="B1" s="7"/>
      <c r="C1" s="8"/>
      <c r="D1" s="7"/>
      <c r="E1" s="9"/>
      <c r="F1" s="9"/>
      <c r="G1" s="9"/>
      <c r="H1" s="9"/>
      <c r="I1" s="8"/>
      <c r="J1" s="8"/>
    </row>
    <row r="2" spans="1:17" x14ac:dyDescent="0.25">
      <c r="A2" s="63" t="s">
        <v>84</v>
      </c>
      <c r="B2" s="64"/>
      <c r="C2" s="64"/>
      <c r="D2" s="65"/>
      <c r="E2" s="8"/>
      <c r="F2" s="8"/>
      <c r="G2" s="8"/>
      <c r="H2" s="8"/>
      <c r="I2" s="8"/>
      <c r="J2" s="8"/>
    </row>
    <row r="3" spans="1:17" ht="16.5" thickBot="1" x14ac:dyDescent="0.3">
      <c r="A3" s="66"/>
      <c r="B3" s="67"/>
      <c r="C3" s="67"/>
      <c r="D3" s="68"/>
      <c r="E3" s="10" t="s">
        <v>85</v>
      </c>
      <c r="F3" s="11"/>
      <c r="G3" s="11"/>
      <c r="H3" s="11"/>
      <c r="I3" s="11"/>
      <c r="J3" s="11"/>
    </row>
    <row r="4" spans="1:17" x14ac:dyDescent="0.25">
      <c r="A4" s="12" t="s">
        <v>86</v>
      </c>
      <c r="B4" s="13" t="s">
        <v>87</v>
      </c>
      <c r="C4" s="14"/>
      <c r="D4" s="14"/>
      <c r="E4" s="15"/>
    </row>
    <row r="5" spans="1:17" x14ac:dyDescent="0.25">
      <c r="A5" s="12" t="s">
        <v>88</v>
      </c>
      <c r="B5" s="16" t="s">
        <v>85</v>
      </c>
      <c r="C5" s="14"/>
      <c r="D5" s="14"/>
      <c r="E5" s="15"/>
    </row>
    <row r="6" spans="1:17" x14ac:dyDescent="0.25">
      <c r="A6" s="12" t="s">
        <v>89</v>
      </c>
      <c r="B6" s="17" t="s">
        <v>397</v>
      </c>
      <c r="C6" s="14"/>
      <c r="D6" s="14"/>
      <c r="E6" s="15"/>
    </row>
    <row r="7" spans="1:17" x14ac:dyDescent="0.25">
      <c r="A7" s="18"/>
      <c r="B7" s="19"/>
      <c r="C7" s="20"/>
      <c r="D7" s="21"/>
      <c r="E7" s="20"/>
      <c r="F7" s="22"/>
      <c r="G7" s="20"/>
      <c r="H7" s="20"/>
      <c r="I7" s="20"/>
      <c r="J7" s="20"/>
      <c r="N7" s="49"/>
    </row>
    <row r="8" spans="1:17" x14ac:dyDescent="0.25">
      <c r="A8" s="23"/>
      <c r="B8" s="24"/>
      <c r="D8" s="24"/>
      <c r="E8" s="25"/>
    </row>
    <row r="9" spans="1:17" x14ac:dyDescent="0.25">
      <c r="A9" s="26" t="s">
        <v>91</v>
      </c>
      <c r="B9" s="27">
        <f ca="1">TODAY()</f>
        <v>45883</v>
      </c>
      <c r="C9" s="28">
        <f ca="1">NOW()</f>
        <v>45883.457048032411</v>
      </c>
      <c r="D9" s="25"/>
      <c r="E9" s="25"/>
    </row>
    <row r="10" spans="1:17" x14ac:dyDescent="0.25">
      <c r="A10" s="23"/>
      <c r="B10" s="25"/>
      <c r="D10" s="25"/>
      <c r="E10" s="25"/>
    </row>
    <row r="11" spans="1:17" x14ac:dyDescent="0.25">
      <c r="A11" s="26"/>
      <c r="B11" s="21"/>
      <c r="D11" s="21"/>
    </row>
    <row r="12" spans="1:17" ht="33.75" customHeight="1" x14ac:dyDescent="0.25">
      <c r="A12" s="29" t="s">
        <v>92</v>
      </c>
      <c r="B12" s="29" t="s">
        <v>16</v>
      </c>
      <c r="C12" s="30" t="s">
        <v>93</v>
      </c>
      <c r="D12" s="31" t="s">
        <v>36</v>
      </c>
      <c r="E12" s="29" t="s">
        <v>94</v>
      </c>
      <c r="F12" s="30" t="s">
        <v>20</v>
      </c>
      <c r="G12" s="30" t="s">
        <v>95</v>
      </c>
      <c r="H12" s="30" t="s">
        <v>96</v>
      </c>
      <c r="I12" s="30" t="s">
        <v>21</v>
      </c>
      <c r="J12" s="30" t="s">
        <v>97</v>
      </c>
      <c r="K12" s="30" t="s">
        <v>220</v>
      </c>
      <c r="L12" s="30" t="s">
        <v>221</v>
      </c>
      <c r="M12" s="30" t="s">
        <v>222</v>
      </c>
      <c r="N12" s="50" t="s">
        <v>22</v>
      </c>
      <c r="O12" s="30" t="s">
        <v>23</v>
      </c>
      <c r="P12" s="30" t="s">
        <v>24</v>
      </c>
    </row>
    <row r="13" spans="1:17" s="41" customFormat="1" ht="38.25" x14ac:dyDescent="0.25">
      <c r="A13" s="32" t="s">
        <v>98</v>
      </c>
      <c r="B13" s="33" t="s">
        <v>99</v>
      </c>
      <c r="C13" s="34" t="s">
        <v>100</v>
      </c>
      <c r="D13" s="33" t="s">
        <v>101</v>
      </c>
      <c r="E13" s="35" t="s">
        <v>102</v>
      </c>
      <c r="F13" s="36" t="s">
        <v>103</v>
      </c>
      <c r="G13" s="34" t="s">
        <v>104</v>
      </c>
      <c r="H13" s="34" t="s">
        <v>96</v>
      </c>
      <c r="I13" s="34">
        <v>16</v>
      </c>
      <c r="J13" s="34" t="s">
        <v>105</v>
      </c>
      <c r="K13" s="61">
        <f>3*I13</f>
        <v>48</v>
      </c>
      <c r="L13" s="54">
        <v>1.1439999999999999</v>
      </c>
      <c r="M13" s="54">
        <f t="shared" ref="M13:M21" si="0">L13*I13</f>
        <v>18.303999999999998</v>
      </c>
      <c r="N13" s="58">
        <v>50</v>
      </c>
      <c r="O13" s="44" t="s">
        <v>32</v>
      </c>
      <c r="P13" s="44" t="s">
        <v>357</v>
      </c>
    </row>
    <row r="14" spans="1:17" s="42" customFormat="1" ht="25.5" x14ac:dyDescent="0.25">
      <c r="A14" s="37" t="s">
        <v>106</v>
      </c>
      <c r="B14" s="38" t="s">
        <v>107</v>
      </c>
      <c r="C14" s="39" t="s">
        <v>108</v>
      </c>
      <c r="D14" s="38" t="s">
        <v>109</v>
      </c>
      <c r="E14" s="39" t="s">
        <v>110</v>
      </c>
      <c r="F14" s="40" t="s">
        <v>103</v>
      </c>
      <c r="G14" s="39" t="s">
        <v>111</v>
      </c>
      <c r="H14" s="39" t="s">
        <v>96</v>
      </c>
      <c r="I14" s="39">
        <v>8</v>
      </c>
      <c r="J14" s="39" t="s">
        <v>105</v>
      </c>
      <c r="K14" s="62">
        <f t="shared" ref="K14:K37" si="1">3*I14</f>
        <v>24</v>
      </c>
      <c r="L14" s="55">
        <v>0.67800000000000005</v>
      </c>
      <c r="M14" s="55">
        <f t="shared" si="0"/>
        <v>5.4240000000000004</v>
      </c>
      <c r="N14" s="58">
        <v>30</v>
      </c>
      <c r="O14" s="46" t="s">
        <v>32</v>
      </c>
      <c r="P14" s="46" t="s">
        <v>356</v>
      </c>
    </row>
    <row r="15" spans="1:17" s="41" customFormat="1" ht="25.5" x14ac:dyDescent="0.25">
      <c r="A15" s="32" t="s">
        <v>112</v>
      </c>
      <c r="B15" s="33" t="s">
        <v>113</v>
      </c>
      <c r="C15" s="34" t="s">
        <v>114</v>
      </c>
      <c r="D15" s="33" t="s">
        <v>115</v>
      </c>
      <c r="E15" s="35" t="s">
        <v>116</v>
      </c>
      <c r="F15" s="36" t="s">
        <v>103</v>
      </c>
      <c r="G15" s="34" t="s">
        <v>117</v>
      </c>
      <c r="H15" s="34" t="s">
        <v>96</v>
      </c>
      <c r="I15" s="34">
        <v>1</v>
      </c>
      <c r="J15" s="34"/>
      <c r="K15" s="61">
        <f t="shared" si="1"/>
        <v>3</v>
      </c>
      <c r="L15" s="54">
        <v>0.31</v>
      </c>
      <c r="M15" s="54">
        <f t="shared" si="0"/>
        <v>0.31</v>
      </c>
      <c r="N15" s="58">
        <v>3</v>
      </c>
      <c r="O15" s="44" t="s">
        <v>28</v>
      </c>
      <c r="P15" s="44"/>
      <c r="Q15" s="41" t="s">
        <v>352</v>
      </c>
    </row>
    <row r="16" spans="1:17" s="42" customFormat="1" ht="25.5" x14ac:dyDescent="0.25">
      <c r="A16" s="37" t="s">
        <v>118</v>
      </c>
      <c r="B16" s="38" t="s">
        <v>119</v>
      </c>
      <c r="C16" s="39" t="s">
        <v>105</v>
      </c>
      <c r="D16" s="38" t="s">
        <v>120</v>
      </c>
      <c r="E16" s="39" t="s">
        <v>121</v>
      </c>
      <c r="F16" s="40" t="s">
        <v>103</v>
      </c>
      <c r="G16" s="39" t="s">
        <v>122</v>
      </c>
      <c r="H16" s="39" t="s">
        <v>96</v>
      </c>
      <c r="I16" s="39">
        <v>2</v>
      </c>
      <c r="J16" s="39" t="s">
        <v>105</v>
      </c>
      <c r="K16" s="62">
        <f t="shared" si="1"/>
        <v>6</v>
      </c>
      <c r="L16" s="55">
        <v>0.41</v>
      </c>
      <c r="M16" s="55">
        <f t="shared" si="0"/>
        <v>0.82</v>
      </c>
      <c r="N16" s="58">
        <v>6</v>
      </c>
      <c r="O16" s="46" t="s">
        <v>28</v>
      </c>
      <c r="P16" s="46"/>
    </row>
    <row r="17" spans="1:16" s="41" customFormat="1" ht="25.5" x14ac:dyDescent="0.25">
      <c r="A17" s="32" t="s">
        <v>123</v>
      </c>
      <c r="B17" s="33" t="s">
        <v>124</v>
      </c>
      <c r="C17" s="34" t="s">
        <v>125</v>
      </c>
      <c r="D17" s="33" t="s">
        <v>126</v>
      </c>
      <c r="E17" s="35" t="s">
        <v>127</v>
      </c>
      <c r="F17" s="36" t="s">
        <v>103</v>
      </c>
      <c r="G17" s="34" t="s">
        <v>128</v>
      </c>
      <c r="H17" s="34" t="s">
        <v>96</v>
      </c>
      <c r="I17" s="34">
        <v>8</v>
      </c>
      <c r="J17" s="34" t="s">
        <v>105</v>
      </c>
      <c r="K17" s="61">
        <f t="shared" si="1"/>
        <v>24</v>
      </c>
      <c r="L17" s="54">
        <v>0.02</v>
      </c>
      <c r="M17" s="54">
        <f t="shared" si="0"/>
        <v>0.16</v>
      </c>
      <c r="N17" s="58">
        <v>50</v>
      </c>
      <c r="O17" s="44" t="s">
        <v>32</v>
      </c>
      <c r="P17" s="44" t="s">
        <v>356</v>
      </c>
    </row>
    <row r="18" spans="1:16" s="42" customFormat="1" ht="25.5" x14ac:dyDescent="0.25">
      <c r="A18" s="37" t="s">
        <v>129</v>
      </c>
      <c r="B18" s="38" t="s">
        <v>130</v>
      </c>
      <c r="C18" s="39" t="s">
        <v>131</v>
      </c>
      <c r="D18" s="38" t="s">
        <v>126</v>
      </c>
      <c r="E18" s="39" t="s">
        <v>132</v>
      </c>
      <c r="F18" s="40" t="s">
        <v>103</v>
      </c>
      <c r="G18" s="39" t="s">
        <v>133</v>
      </c>
      <c r="H18" s="39" t="s">
        <v>96</v>
      </c>
      <c r="I18" s="39">
        <v>8</v>
      </c>
      <c r="J18" s="39" t="s">
        <v>105</v>
      </c>
      <c r="K18" s="62">
        <f t="shared" si="1"/>
        <v>24</v>
      </c>
      <c r="L18" s="55">
        <v>5.8999999999999997E-2</v>
      </c>
      <c r="M18" s="55">
        <f t="shared" si="0"/>
        <v>0.47199999999999998</v>
      </c>
      <c r="N18" s="58">
        <v>30</v>
      </c>
      <c r="O18" s="46" t="s">
        <v>32</v>
      </c>
      <c r="P18" s="46" t="s">
        <v>356</v>
      </c>
    </row>
    <row r="19" spans="1:16" s="41" customFormat="1" ht="25.5" x14ac:dyDescent="0.25">
      <c r="A19" s="32" t="s">
        <v>134</v>
      </c>
      <c r="B19" s="33" t="s">
        <v>135</v>
      </c>
      <c r="C19" s="34" t="s">
        <v>136</v>
      </c>
      <c r="D19" s="33" t="s">
        <v>137</v>
      </c>
      <c r="E19" s="35" t="s">
        <v>138</v>
      </c>
      <c r="F19" s="36" t="s">
        <v>103</v>
      </c>
      <c r="G19" s="34" t="s">
        <v>392</v>
      </c>
      <c r="H19" s="34" t="s">
        <v>96</v>
      </c>
      <c r="I19" s="34">
        <v>8</v>
      </c>
      <c r="J19" s="34" t="s">
        <v>105</v>
      </c>
      <c r="K19" s="61">
        <f t="shared" si="1"/>
        <v>24</v>
      </c>
      <c r="L19" s="54">
        <v>0.13700000000000001</v>
      </c>
      <c r="M19" s="54">
        <f t="shared" si="0"/>
        <v>1.0960000000000001</v>
      </c>
      <c r="N19" s="58">
        <v>30</v>
      </c>
      <c r="O19" s="44" t="s">
        <v>32</v>
      </c>
      <c r="P19" s="44" t="s">
        <v>356</v>
      </c>
    </row>
    <row r="20" spans="1:16" s="42" customFormat="1" ht="38.25" x14ac:dyDescent="0.25">
      <c r="A20" s="37" t="s">
        <v>139</v>
      </c>
      <c r="B20" s="38" t="s">
        <v>140</v>
      </c>
      <c r="C20" s="39" t="s">
        <v>141</v>
      </c>
      <c r="D20" s="38" t="s">
        <v>115</v>
      </c>
      <c r="E20" s="39" t="s">
        <v>142</v>
      </c>
      <c r="F20" s="40" t="s">
        <v>103</v>
      </c>
      <c r="G20" s="39" t="s">
        <v>393</v>
      </c>
      <c r="H20" s="39" t="s">
        <v>96</v>
      </c>
      <c r="I20" s="39">
        <v>1</v>
      </c>
      <c r="J20" s="39"/>
      <c r="K20" s="62">
        <f t="shared" si="1"/>
        <v>3</v>
      </c>
      <c r="L20" s="55">
        <v>0.20699999999999999</v>
      </c>
      <c r="M20" s="55">
        <f t="shared" si="0"/>
        <v>0.20699999999999999</v>
      </c>
      <c r="N20" s="58">
        <v>10</v>
      </c>
      <c r="O20" s="46" t="s">
        <v>32</v>
      </c>
      <c r="P20" s="46" t="s">
        <v>356</v>
      </c>
    </row>
    <row r="21" spans="1:16" s="41" customFormat="1" ht="38.25" x14ac:dyDescent="0.25">
      <c r="A21" s="32" t="s">
        <v>143</v>
      </c>
      <c r="B21" s="33" t="s">
        <v>144</v>
      </c>
      <c r="C21" s="34"/>
      <c r="D21" s="33" t="s">
        <v>145</v>
      </c>
      <c r="E21" s="35" t="s">
        <v>146</v>
      </c>
      <c r="F21" s="36" t="s">
        <v>103</v>
      </c>
      <c r="G21" s="34" t="s">
        <v>147</v>
      </c>
      <c r="H21" s="34" t="s">
        <v>96</v>
      </c>
      <c r="I21" s="34">
        <v>1</v>
      </c>
      <c r="J21" s="34"/>
      <c r="K21" s="61">
        <f t="shared" si="1"/>
        <v>3</v>
      </c>
      <c r="L21" s="54">
        <v>1.51</v>
      </c>
      <c r="M21" s="54">
        <f t="shared" si="0"/>
        <v>1.51</v>
      </c>
      <c r="N21" s="58">
        <v>6</v>
      </c>
      <c r="O21" s="44" t="s">
        <v>28</v>
      </c>
      <c r="P21" s="44"/>
    </row>
    <row r="22" spans="1:16" s="42" customFormat="1" ht="25.5" x14ac:dyDescent="0.25">
      <c r="A22" s="37" t="s">
        <v>148</v>
      </c>
      <c r="B22" s="38" t="s">
        <v>149</v>
      </c>
      <c r="C22" s="39" t="s">
        <v>150</v>
      </c>
      <c r="D22" s="38" t="s">
        <v>126</v>
      </c>
      <c r="E22" s="39" t="s">
        <v>394</v>
      </c>
      <c r="F22" s="40" t="s">
        <v>103</v>
      </c>
      <c r="G22" s="39" t="s">
        <v>395</v>
      </c>
      <c r="H22" s="39" t="s">
        <v>96</v>
      </c>
      <c r="I22" s="39">
        <v>8</v>
      </c>
      <c r="J22" s="39" t="s">
        <v>105</v>
      </c>
      <c r="K22" s="62">
        <f t="shared" si="1"/>
        <v>24</v>
      </c>
      <c r="L22" s="55">
        <v>3.6999999999999998E-2</v>
      </c>
      <c r="M22" s="55">
        <f t="shared" ref="M22:M36" si="2">L22*I22</f>
        <v>0.29599999999999999</v>
      </c>
      <c r="N22" s="58">
        <v>50</v>
      </c>
      <c r="O22" s="46" t="s">
        <v>32</v>
      </c>
      <c r="P22" s="46" t="s">
        <v>356</v>
      </c>
    </row>
    <row r="23" spans="1:16" s="41" customFormat="1" ht="25.5" x14ac:dyDescent="0.25">
      <c r="A23" s="32" t="s">
        <v>151</v>
      </c>
      <c r="B23" s="33" t="s">
        <v>152</v>
      </c>
      <c r="C23" s="34" t="s">
        <v>153</v>
      </c>
      <c r="D23" s="33" t="s">
        <v>109</v>
      </c>
      <c r="E23" s="35" t="s">
        <v>154</v>
      </c>
      <c r="F23" s="36" t="s">
        <v>103</v>
      </c>
      <c r="G23" s="34" t="s">
        <v>155</v>
      </c>
      <c r="H23" s="34" t="s">
        <v>96</v>
      </c>
      <c r="I23" s="34">
        <v>8</v>
      </c>
      <c r="J23" s="34" t="s">
        <v>105</v>
      </c>
      <c r="K23" s="61">
        <f t="shared" si="1"/>
        <v>24</v>
      </c>
      <c r="L23" s="54">
        <v>0.11600000000000001</v>
      </c>
      <c r="M23" s="54">
        <f t="shared" si="2"/>
        <v>0.92800000000000005</v>
      </c>
      <c r="N23" s="58">
        <v>50</v>
      </c>
      <c r="O23" s="44" t="s">
        <v>32</v>
      </c>
      <c r="P23" s="44" t="s">
        <v>356</v>
      </c>
    </row>
    <row r="24" spans="1:16" s="42" customFormat="1" ht="38.25" x14ac:dyDescent="0.25">
      <c r="A24" s="37" t="s">
        <v>156</v>
      </c>
      <c r="B24" s="38" t="s">
        <v>157</v>
      </c>
      <c r="C24" s="39" t="s">
        <v>158</v>
      </c>
      <c r="D24" s="38" t="s">
        <v>126</v>
      </c>
      <c r="E24" s="39" t="s">
        <v>159</v>
      </c>
      <c r="F24" s="40" t="s">
        <v>103</v>
      </c>
      <c r="G24" s="39" t="s">
        <v>160</v>
      </c>
      <c r="H24" s="39" t="s">
        <v>96</v>
      </c>
      <c r="I24" s="39">
        <v>16</v>
      </c>
      <c r="J24" s="39" t="s">
        <v>105</v>
      </c>
      <c r="K24" s="62">
        <f t="shared" si="1"/>
        <v>48</v>
      </c>
      <c r="L24" s="55">
        <v>1.6400000000000001E-2</v>
      </c>
      <c r="M24" s="55">
        <f t="shared" si="2"/>
        <v>0.26240000000000002</v>
      </c>
      <c r="N24" s="58">
        <v>50</v>
      </c>
      <c r="O24" s="46" t="s">
        <v>32</v>
      </c>
      <c r="P24" s="46" t="s">
        <v>356</v>
      </c>
    </row>
    <row r="25" spans="1:16" s="41" customFormat="1" ht="25.5" x14ac:dyDescent="0.25">
      <c r="A25" s="32" t="s">
        <v>161</v>
      </c>
      <c r="B25" s="33" t="s">
        <v>162</v>
      </c>
      <c r="C25" s="34" t="s">
        <v>163</v>
      </c>
      <c r="D25" s="33" t="s">
        <v>164</v>
      </c>
      <c r="E25" s="35" t="s">
        <v>165</v>
      </c>
      <c r="F25" s="36" t="s">
        <v>103</v>
      </c>
      <c r="G25" s="34" t="s">
        <v>396</v>
      </c>
      <c r="H25" s="34" t="s">
        <v>96</v>
      </c>
      <c r="I25" s="34">
        <v>8</v>
      </c>
      <c r="J25" s="34" t="s">
        <v>105</v>
      </c>
      <c r="K25" s="61">
        <f t="shared" si="1"/>
        <v>24</v>
      </c>
      <c r="L25" s="54">
        <v>4.2000000000000003E-2</v>
      </c>
      <c r="M25" s="54">
        <f t="shared" si="2"/>
        <v>0.33600000000000002</v>
      </c>
      <c r="N25" s="58">
        <v>30</v>
      </c>
      <c r="O25" s="44" t="s">
        <v>32</v>
      </c>
      <c r="P25" s="44" t="s">
        <v>356</v>
      </c>
    </row>
    <row r="26" spans="1:16" s="42" customFormat="1" ht="29.25" customHeight="1" x14ac:dyDescent="0.25">
      <c r="A26" s="37" t="s">
        <v>166</v>
      </c>
      <c r="B26" s="38" t="s">
        <v>167</v>
      </c>
      <c r="C26" s="39" t="s">
        <v>168</v>
      </c>
      <c r="D26" s="38" t="s">
        <v>169</v>
      </c>
      <c r="E26" s="39" t="s">
        <v>170</v>
      </c>
      <c r="F26" s="40" t="s">
        <v>103</v>
      </c>
      <c r="G26" s="39" t="s">
        <v>171</v>
      </c>
      <c r="H26" s="39" t="s">
        <v>96</v>
      </c>
      <c r="I26" s="39">
        <v>2</v>
      </c>
      <c r="J26" s="39" t="s">
        <v>105</v>
      </c>
      <c r="K26" s="62">
        <f t="shared" si="1"/>
        <v>6</v>
      </c>
      <c r="L26" s="55">
        <v>0.46200000000000002</v>
      </c>
      <c r="M26" s="55">
        <f t="shared" si="2"/>
        <v>0.92400000000000004</v>
      </c>
      <c r="N26" s="58">
        <v>10</v>
      </c>
      <c r="O26" s="46" t="s">
        <v>32</v>
      </c>
      <c r="P26" s="46" t="s">
        <v>356</v>
      </c>
    </row>
    <row r="27" spans="1:16" s="41" customFormat="1" ht="25.5" x14ac:dyDescent="0.25">
      <c r="A27" s="32" t="s">
        <v>172</v>
      </c>
      <c r="B27" s="33" t="s">
        <v>173</v>
      </c>
      <c r="C27" s="34" t="s">
        <v>174</v>
      </c>
      <c r="D27" s="33" t="s">
        <v>126</v>
      </c>
      <c r="E27" s="35" t="s">
        <v>175</v>
      </c>
      <c r="F27" s="36" t="s">
        <v>103</v>
      </c>
      <c r="G27" s="34" t="s">
        <v>176</v>
      </c>
      <c r="H27" s="34" t="s">
        <v>96</v>
      </c>
      <c r="I27" s="34">
        <v>8</v>
      </c>
      <c r="J27" s="34" t="s">
        <v>105</v>
      </c>
      <c r="K27" s="61">
        <f t="shared" si="1"/>
        <v>24</v>
      </c>
      <c r="L27" s="54">
        <v>2.5000000000000001E-2</v>
      </c>
      <c r="M27" s="54">
        <f t="shared" si="2"/>
        <v>0.2</v>
      </c>
      <c r="N27" s="58">
        <v>30</v>
      </c>
      <c r="O27" s="44" t="s">
        <v>32</v>
      </c>
      <c r="P27" s="44" t="s">
        <v>356</v>
      </c>
    </row>
    <row r="28" spans="1:16" s="42" customFormat="1" ht="25.5" x14ac:dyDescent="0.25">
      <c r="A28" s="37" t="s">
        <v>177</v>
      </c>
      <c r="B28" s="38" t="s">
        <v>178</v>
      </c>
      <c r="C28" s="39" t="s">
        <v>179</v>
      </c>
      <c r="D28" s="38" t="s">
        <v>115</v>
      </c>
      <c r="E28" s="39" t="s">
        <v>180</v>
      </c>
      <c r="F28" s="40" t="s">
        <v>103</v>
      </c>
      <c r="G28" s="39" t="s">
        <v>181</v>
      </c>
      <c r="H28" s="39" t="s">
        <v>96</v>
      </c>
      <c r="I28" s="39">
        <v>8</v>
      </c>
      <c r="J28" s="39" t="s">
        <v>105</v>
      </c>
      <c r="K28" s="62">
        <f t="shared" si="1"/>
        <v>24</v>
      </c>
      <c r="L28" s="55">
        <v>0.121</v>
      </c>
      <c r="M28" s="55">
        <f t="shared" si="2"/>
        <v>0.96799999999999997</v>
      </c>
      <c r="N28" s="58">
        <v>50</v>
      </c>
      <c r="O28" s="46" t="s">
        <v>32</v>
      </c>
      <c r="P28" s="46" t="s">
        <v>356</v>
      </c>
    </row>
    <row r="29" spans="1:16" s="41" customFormat="1" ht="25.5" x14ac:dyDescent="0.25">
      <c r="A29" s="32" t="s">
        <v>182</v>
      </c>
      <c r="B29" s="33" t="s">
        <v>183</v>
      </c>
      <c r="C29" s="34" t="s">
        <v>100</v>
      </c>
      <c r="D29" s="33" t="s">
        <v>115</v>
      </c>
      <c r="E29" s="35" t="s">
        <v>184</v>
      </c>
      <c r="F29" s="36" t="s">
        <v>103</v>
      </c>
      <c r="G29" s="34" t="s">
        <v>185</v>
      </c>
      <c r="H29" s="34" t="s">
        <v>96</v>
      </c>
      <c r="I29" s="34">
        <v>8</v>
      </c>
      <c r="J29" s="34" t="s">
        <v>105</v>
      </c>
      <c r="K29" s="61">
        <f t="shared" si="1"/>
        <v>24</v>
      </c>
      <c r="L29" s="54">
        <v>0.14399999999999999</v>
      </c>
      <c r="M29" s="54">
        <f t="shared" si="2"/>
        <v>1.1519999999999999</v>
      </c>
      <c r="N29" s="58">
        <v>50</v>
      </c>
      <c r="O29" s="44" t="s">
        <v>32</v>
      </c>
      <c r="P29" s="44" t="s">
        <v>356</v>
      </c>
    </row>
    <row r="30" spans="1:16" s="42" customFormat="1" ht="25.5" x14ac:dyDescent="0.25">
      <c r="A30" s="37" t="s">
        <v>186</v>
      </c>
      <c r="B30" s="38" t="s">
        <v>358</v>
      </c>
      <c r="C30" s="39" t="s">
        <v>187</v>
      </c>
      <c r="D30" s="38" t="s">
        <v>126</v>
      </c>
      <c r="E30" s="39" t="s">
        <v>359</v>
      </c>
      <c r="F30" s="40" t="s">
        <v>103</v>
      </c>
      <c r="G30" s="39" t="s">
        <v>360</v>
      </c>
      <c r="H30" s="39" t="s">
        <v>96</v>
      </c>
      <c r="I30" s="39">
        <v>9</v>
      </c>
      <c r="J30" s="39" t="s">
        <v>188</v>
      </c>
      <c r="K30" s="62">
        <f t="shared" si="1"/>
        <v>27</v>
      </c>
      <c r="L30" s="55">
        <v>0.23300000000000001</v>
      </c>
      <c r="M30" s="55">
        <f t="shared" si="2"/>
        <v>2.097</v>
      </c>
      <c r="N30" s="58">
        <v>50</v>
      </c>
      <c r="O30" s="46" t="s">
        <v>32</v>
      </c>
      <c r="P30" s="46" t="s">
        <v>356</v>
      </c>
    </row>
    <row r="31" spans="1:16" s="41" customFormat="1" ht="25.5" x14ac:dyDescent="0.25">
      <c r="A31" s="32" t="s">
        <v>189</v>
      </c>
      <c r="B31" s="33" t="s">
        <v>190</v>
      </c>
      <c r="C31" s="34" t="s">
        <v>105</v>
      </c>
      <c r="D31" s="33" t="s">
        <v>191</v>
      </c>
      <c r="E31" s="35" t="s">
        <v>192</v>
      </c>
      <c r="F31" s="36" t="s">
        <v>103</v>
      </c>
      <c r="G31" s="34" t="s">
        <v>193</v>
      </c>
      <c r="H31" s="34" t="s">
        <v>96</v>
      </c>
      <c r="I31" s="34">
        <v>8</v>
      </c>
      <c r="J31" s="34" t="s">
        <v>105</v>
      </c>
      <c r="K31" s="61">
        <f t="shared" si="1"/>
        <v>24</v>
      </c>
      <c r="L31" s="54">
        <v>2.4700000000000002</v>
      </c>
      <c r="M31" s="54">
        <f t="shared" si="2"/>
        <v>19.760000000000002</v>
      </c>
      <c r="N31" s="58">
        <v>28</v>
      </c>
      <c r="O31" s="44" t="s">
        <v>28</v>
      </c>
      <c r="P31" s="44" t="s">
        <v>271</v>
      </c>
    </row>
    <row r="32" spans="1:16" s="42" customFormat="1" ht="25.5" x14ac:dyDescent="0.25">
      <c r="A32" s="37" t="s">
        <v>194</v>
      </c>
      <c r="B32" s="38" t="s">
        <v>195</v>
      </c>
      <c r="C32" s="39"/>
      <c r="D32" s="38" t="s">
        <v>196</v>
      </c>
      <c r="E32" s="39" t="s">
        <v>197</v>
      </c>
      <c r="F32" s="40" t="s">
        <v>103</v>
      </c>
      <c r="G32" s="39" t="s">
        <v>198</v>
      </c>
      <c r="H32" s="39" t="s">
        <v>96</v>
      </c>
      <c r="I32" s="39">
        <v>1</v>
      </c>
      <c r="J32" s="39"/>
      <c r="K32" s="62">
        <f t="shared" si="1"/>
        <v>3</v>
      </c>
      <c r="L32" s="55">
        <v>0.4</v>
      </c>
      <c r="M32" s="55">
        <f t="shared" si="2"/>
        <v>0.4</v>
      </c>
      <c r="N32" s="58">
        <v>10</v>
      </c>
      <c r="O32" s="46" t="s">
        <v>32</v>
      </c>
      <c r="P32" s="46" t="s">
        <v>356</v>
      </c>
    </row>
    <row r="33" spans="1:16" s="41" customFormat="1" ht="38.25" x14ac:dyDescent="0.25">
      <c r="A33" s="32" t="s">
        <v>199</v>
      </c>
      <c r="B33" s="33" t="s">
        <v>200</v>
      </c>
      <c r="C33" s="34" t="s">
        <v>105</v>
      </c>
      <c r="D33" s="33" t="s">
        <v>201</v>
      </c>
      <c r="E33" s="35" t="s">
        <v>202</v>
      </c>
      <c r="F33" s="36" t="s">
        <v>103</v>
      </c>
      <c r="G33" s="34" t="s">
        <v>203</v>
      </c>
      <c r="H33" s="34" t="s">
        <v>96</v>
      </c>
      <c r="I33" s="34">
        <v>8</v>
      </c>
      <c r="J33" s="34" t="s">
        <v>105</v>
      </c>
      <c r="K33" s="61">
        <f t="shared" si="1"/>
        <v>24</v>
      </c>
      <c r="L33" s="54">
        <v>2.65</v>
      </c>
      <c r="M33" s="54">
        <f t="shared" si="2"/>
        <v>21.2</v>
      </c>
      <c r="N33" s="58">
        <v>30</v>
      </c>
      <c r="O33" s="44" t="s">
        <v>32</v>
      </c>
      <c r="P33" s="44" t="s">
        <v>356</v>
      </c>
    </row>
    <row r="34" spans="1:16" s="42" customFormat="1" ht="38.25" x14ac:dyDescent="0.25">
      <c r="A34" s="37" t="s">
        <v>204</v>
      </c>
      <c r="B34" s="38" t="s">
        <v>205</v>
      </c>
      <c r="C34" s="39" t="s">
        <v>206</v>
      </c>
      <c r="D34" s="38" t="s">
        <v>196</v>
      </c>
      <c r="E34" s="39" t="s">
        <v>207</v>
      </c>
      <c r="F34" s="40" t="s">
        <v>103</v>
      </c>
      <c r="G34" s="39" t="s">
        <v>208</v>
      </c>
      <c r="H34" s="39" t="s">
        <v>96</v>
      </c>
      <c r="I34" s="39">
        <v>16</v>
      </c>
      <c r="J34" s="39" t="s">
        <v>105</v>
      </c>
      <c r="K34" s="62">
        <f t="shared" si="1"/>
        <v>48</v>
      </c>
      <c r="L34" s="55">
        <v>0.17899999999999999</v>
      </c>
      <c r="M34" s="55">
        <f t="shared" si="2"/>
        <v>2.8639999999999999</v>
      </c>
      <c r="N34" s="58">
        <v>100</v>
      </c>
      <c r="O34" s="46" t="s">
        <v>32</v>
      </c>
      <c r="P34" s="46" t="s">
        <v>356</v>
      </c>
    </row>
    <row r="35" spans="1:16" s="41" customFormat="1" x14ac:dyDescent="0.25">
      <c r="A35" s="32" t="s">
        <v>209</v>
      </c>
      <c r="B35" s="33" t="s">
        <v>210</v>
      </c>
      <c r="C35" s="34" t="s">
        <v>211</v>
      </c>
      <c r="D35" s="33" t="s">
        <v>212</v>
      </c>
      <c r="E35" s="35" t="s">
        <v>213</v>
      </c>
      <c r="F35" s="36" t="s">
        <v>103</v>
      </c>
      <c r="G35" s="34" t="s">
        <v>214</v>
      </c>
      <c r="H35" s="34" t="s">
        <v>96</v>
      </c>
      <c r="I35" s="34">
        <v>1</v>
      </c>
      <c r="J35" s="34"/>
      <c r="K35" s="61">
        <f t="shared" si="1"/>
        <v>3</v>
      </c>
      <c r="L35" s="54">
        <v>0.37</v>
      </c>
      <c r="M35" s="54">
        <f t="shared" si="2"/>
        <v>0.37</v>
      </c>
      <c r="N35" s="58">
        <v>10</v>
      </c>
      <c r="O35" s="44" t="s">
        <v>32</v>
      </c>
      <c r="P35" s="44" t="s">
        <v>356</v>
      </c>
    </row>
    <row r="36" spans="1:16" s="42" customFormat="1" ht="25.5" x14ac:dyDescent="0.25">
      <c r="A36" s="37" t="s">
        <v>215</v>
      </c>
      <c r="B36" s="38" t="s">
        <v>216</v>
      </c>
      <c r="C36" s="39" t="s">
        <v>105</v>
      </c>
      <c r="D36" s="38" t="s">
        <v>217</v>
      </c>
      <c r="E36" s="39" t="s">
        <v>218</v>
      </c>
      <c r="F36" s="40" t="s">
        <v>30</v>
      </c>
      <c r="G36" s="39" t="s">
        <v>219</v>
      </c>
      <c r="H36" s="39" t="s">
        <v>96</v>
      </c>
      <c r="I36" s="39">
        <v>8</v>
      </c>
      <c r="J36" s="39" t="s">
        <v>105</v>
      </c>
      <c r="K36" s="62">
        <f t="shared" si="1"/>
        <v>24</v>
      </c>
      <c r="L36" s="55">
        <v>10.68</v>
      </c>
      <c r="M36" s="55">
        <f t="shared" si="2"/>
        <v>85.44</v>
      </c>
      <c r="N36" s="58" t="s">
        <v>274</v>
      </c>
      <c r="O36" s="46" t="s">
        <v>28</v>
      </c>
      <c r="P36" s="46"/>
    </row>
    <row r="37" spans="1:16" s="41" customFormat="1" x14ac:dyDescent="0.25">
      <c r="A37" s="32" t="s">
        <v>272</v>
      </c>
      <c r="B37" s="33" t="s">
        <v>273</v>
      </c>
      <c r="C37" s="34"/>
      <c r="D37" s="33"/>
      <c r="E37" s="35"/>
      <c r="F37" s="36"/>
      <c r="G37" s="35"/>
      <c r="H37" s="34"/>
      <c r="I37" s="53">
        <v>1</v>
      </c>
      <c r="J37" s="34"/>
      <c r="K37" s="61">
        <f t="shared" si="1"/>
        <v>3</v>
      </c>
      <c r="L37" s="54">
        <v>9.9</v>
      </c>
      <c r="M37" s="54">
        <f>I37*L37</f>
        <v>9.9</v>
      </c>
      <c r="N37" s="58">
        <v>0</v>
      </c>
      <c r="O37" s="44" t="s">
        <v>32</v>
      </c>
      <c r="P37" s="44" t="s">
        <v>45</v>
      </c>
    </row>
    <row r="38" spans="1:16" s="42" customFormat="1" x14ac:dyDescent="0.25">
      <c r="A38" s="37" t="s">
        <v>244</v>
      </c>
      <c r="B38" s="38"/>
      <c r="C38" s="39"/>
      <c r="D38" s="38"/>
      <c r="E38" s="39"/>
      <c r="F38" s="40"/>
      <c r="G38" s="39"/>
      <c r="H38" s="39"/>
      <c r="I38" s="39"/>
      <c r="J38" s="39"/>
      <c r="K38" s="62"/>
      <c r="L38" s="55">
        <v>12</v>
      </c>
      <c r="M38" s="55"/>
      <c r="N38" s="58"/>
      <c r="O38" s="46" t="s">
        <v>32</v>
      </c>
      <c r="P38" s="46" t="s">
        <v>45</v>
      </c>
    </row>
    <row r="39" spans="1:16" x14ac:dyDescent="0.25">
      <c r="M39" s="51"/>
    </row>
    <row r="41" spans="1:16" x14ac:dyDescent="0.25">
      <c r="M41" s="51">
        <f>SUM(M13:M40)</f>
        <v>175.40040000000002</v>
      </c>
    </row>
    <row r="42" spans="1:16" x14ac:dyDescent="0.25">
      <c r="M42" s="52"/>
    </row>
  </sheetData>
  <mergeCells count="1">
    <mergeCell ref="A2:D3"/>
  </mergeCells>
  <conditionalFormatting sqref="N13:N38">
    <cfRule type="cellIs" dxfId="5" priority="1" operator="lessThan">
      <formula>K13</formula>
    </cfRule>
    <cfRule type="cellIs" dxfId="4" priority="2" operator="greaterThan">
      <formula>K13</formula>
    </cfRule>
  </conditionalFormatting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32EF4-5942-47BF-A15E-8B690638A6A4}">
  <dimension ref="A1:P146"/>
  <sheetViews>
    <sheetView zoomScale="85" zoomScaleNormal="85" workbookViewId="0">
      <selection activeCell="G17" sqref="G17"/>
    </sheetView>
  </sheetViews>
  <sheetFormatPr defaultRowHeight="15" x14ac:dyDescent="0.25"/>
  <cols>
    <col min="1" max="1" width="29" customWidth="1"/>
    <col min="2" max="2" width="48.5703125" customWidth="1"/>
    <col min="3" max="3" width="12.85546875" customWidth="1"/>
    <col min="4" max="4" width="26.5703125" customWidth="1"/>
    <col min="5" max="5" width="22.140625" bestFit="1" customWidth="1"/>
    <col min="6" max="6" width="9.28515625" bestFit="1" customWidth="1"/>
    <col min="7" max="7" width="32.42578125" bestFit="1" customWidth="1"/>
    <col min="8" max="8" width="6.85546875" bestFit="1" customWidth="1"/>
    <col min="9" max="9" width="9.42578125" bestFit="1" customWidth="1"/>
    <col min="10" max="10" width="11.85546875" customWidth="1"/>
    <col min="11" max="11" width="14.85546875" customWidth="1"/>
    <col min="13" max="13" width="12.5703125" bestFit="1" customWidth="1"/>
  </cols>
  <sheetData>
    <row r="1" spans="1:16" ht="15.75" thickBot="1" x14ac:dyDescent="0.3">
      <c r="A1" s="6"/>
      <c r="B1" s="7"/>
      <c r="C1" s="8"/>
      <c r="D1" s="7"/>
      <c r="E1" s="9"/>
      <c r="F1" s="9"/>
      <c r="G1" s="9"/>
      <c r="H1" s="9"/>
      <c r="I1" s="8"/>
      <c r="J1" s="8"/>
    </row>
    <row r="2" spans="1:16" x14ac:dyDescent="0.25">
      <c r="A2" s="63" t="s">
        <v>84</v>
      </c>
      <c r="B2" s="64"/>
      <c r="C2" s="64"/>
      <c r="D2" s="65"/>
      <c r="E2" s="8"/>
      <c r="F2" s="8"/>
      <c r="G2" s="8"/>
      <c r="H2" s="8"/>
      <c r="I2" s="8"/>
      <c r="J2" s="8"/>
    </row>
    <row r="3" spans="1:16" ht="16.5" thickBot="1" x14ac:dyDescent="0.3">
      <c r="A3" s="66"/>
      <c r="B3" s="67"/>
      <c r="C3" s="67"/>
      <c r="D3" s="68"/>
      <c r="E3" s="10" t="s">
        <v>85</v>
      </c>
      <c r="F3" s="11"/>
      <c r="G3" s="11"/>
      <c r="H3" s="11"/>
      <c r="I3" s="11"/>
      <c r="J3" s="11"/>
    </row>
    <row r="4" spans="1:16" x14ac:dyDescent="0.25">
      <c r="A4" s="12" t="s">
        <v>86</v>
      </c>
      <c r="B4" s="13" t="s">
        <v>234</v>
      </c>
      <c r="C4" s="14"/>
      <c r="D4" s="14"/>
      <c r="E4" s="15"/>
    </row>
    <row r="5" spans="1:16" x14ac:dyDescent="0.25">
      <c r="A5" s="12" t="s">
        <v>88</v>
      </c>
      <c r="B5" s="16" t="s">
        <v>235</v>
      </c>
      <c r="C5" s="14"/>
      <c r="D5" s="14"/>
      <c r="E5" s="15"/>
    </row>
    <row r="6" spans="1:16" x14ac:dyDescent="0.25">
      <c r="A6" s="12" t="s">
        <v>89</v>
      </c>
      <c r="B6" s="17" t="s">
        <v>397</v>
      </c>
      <c r="C6" s="14"/>
      <c r="D6" s="14"/>
      <c r="E6" s="15"/>
    </row>
    <row r="7" spans="1:16" x14ac:dyDescent="0.25">
      <c r="A7" s="18"/>
      <c r="B7" s="19"/>
      <c r="C7" s="20"/>
      <c r="D7" s="21"/>
      <c r="E7" s="20"/>
      <c r="F7" s="22"/>
      <c r="G7" s="20"/>
      <c r="H7" s="20"/>
      <c r="I7" s="20"/>
      <c r="J7" s="20"/>
      <c r="N7" s="47"/>
    </row>
    <row r="8" spans="1:16" x14ac:dyDescent="0.25">
      <c r="A8" s="23"/>
      <c r="B8" s="24"/>
      <c r="D8" s="24"/>
      <c r="E8" s="25"/>
    </row>
    <row r="9" spans="1:16" x14ac:dyDescent="0.25">
      <c r="A9" s="26" t="s">
        <v>91</v>
      </c>
      <c r="B9" s="27">
        <f ca="1">TODAY()</f>
        <v>45883</v>
      </c>
      <c r="C9" s="28">
        <f ca="1">NOW()</f>
        <v>45883.457048032411</v>
      </c>
      <c r="D9" s="25"/>
      <c r="E9" s="25"/>
    </row>
    <row r="10" spans="1:16" x14ac:dyDescent="0.25">
      <c r="A10" s="23"/>
      <c r="B10" s="25"/>
      <c r="D10" s="25"/>
      <c r="E10" s="25"/>
    </row>
    <row r="11" spans="1:16" x14ac:dyDescent="0.25">
      <c r="A11" s="26"/>
      <c r="B11" s="21"/>
      <c r="D11" s="21"/>
    </row>
    <row r="12" spans="1:16" ht="33.75" customHeight="1" x14ac:dyDescent="0.25">
      <c r="A12" s="29" t="s">
        <v>92</v>
      </c>
      <c r="B12" s="29" t="s">
        <v>16</v>
      </c>
      <c r="C12" s="30" t="s">
        <v>93</v>
      </c>
      <c r="D12" s="31" t="s">
        <v>36</v>
      </c>
      <c r="E12" s="29" t="s">
        <v>94</v>
      </c>
      <c r="F12" s="30" t="s">
        <v>20</v>
      </c>
      <c r="G12" s="30" t="s">
        <v>95</v>
      </c>
      <c r="H12" s="30" t="s">
        <v>96</v>
      </c>
      <c r="I12" s="30" t="s">
        <v>21</v>
      </c>
      <c r="J12" s="30" t="s">
        <v>97</v>
      </c>
      <c r="K12" s="30" t="s">
        <v>220</v>
      </c>
      <c r="L12" s="30" t="s">
        <v>221</v>
      </c>
      <c r="M12" s="30" t="s">
        <v>222</v>
      </c>
      <c r="N12" s="30" t="s">
        <v>22</v>
      </c>
      <c r="O12" s="30" t="s">
        <v>23</v>
      </c>
      <c r="P12" s="30" t="s">
        <v>24</v>
      </c>
    </row>
    <row r="13" spans="1:16" s="41" customFormat="1" ht="25.5" x14ac:dyDescent="0.25">
      <c r="A13" s="32" t="s">
        <v>223</v>
      </c>
      <c r="B13" s="33" t="s">
        <v>224</v>
      </c>
      <c r="C13" s="34" t="s">
        <v>105</v>
      </c>
      <c r="D13" s="33" t="s">
        <v>120</v>
      </c>
      <c r="E13" s="35" t="s">
        <v>225</v>
      </c>
      <c r="F13" s="36" t="s">
        <v>103</v>
      </c>
      <c r="G13" s="34" t="s">
        <v>226</v>
      </c>
      <c r="H13" s="34" t="s">
        <v>96</v>
      </c>
      <c r="I13" s="34">
        <v>8</v>
      </c>
      <c r="J13" s="34" t="s">
        <v>105</v>
      </c>
      <c r="K13" s="61">
        <f>3*I13</f>
        <v>24</v>
      </c>
      <c r="L13" s="54">
        <v>0.58599999999999997</v>
      </c>
      <c r="M13" s="43">
        <f>L13*I13</f>
        <v>4.6879999999999997</v>
      </c>
      <c r="N13" s="58">
        <v>100</v>
      </c>
      <c r="O13" s="44" t="s">
        <v>28</v>
      </c>
      <c r="P13" s="44"/>
    </row>
    <row r="14" spans="1:16" s="42" customFormat="1" ht="38.25" x14ac:dyDescent="0.25">
      <c r="A14" s="37" t="s">
        <v>227</v>
      </c>
      <c r="B14" s="38" t="s">
        <v>144</v>
      </c>
      <c r="C14" s="39"/>
      <c r="D14" s="38" t="s">
        <v>145</v>
      </c>
      <c r="E14" s="39" t="s">
        <v>146</v>
      </c>
      <c r="F14" s="40" t="s">
        <v>103</v>
      </c>
      <c r="G14" s="39" t="s">
        <v>147</v>
      </c>
      <c r="H14" s="39" t="s">
        <v>96</v>
      </c>
      <c r="I14" s="39">
        <v>1</v>
      </c>
      <c r="J14" s="39"/>
      <c r="K14" s="62">
        <f t="shared" ref="K14:K17" si="0">3*I14</f>
        <v>3</v>
      </c>
      <c r="L14" s="55">
        <v>1.51</v>
      </c>
      <c r="M14" s="45">
        <f>L14*I14</f>
        <v>1.51</v>
      </c>
      <c r="N14" s="58">
        <v>3</v>
      </c>
      <c r="O14" s="46" t="s">
        <v>28</v>
      </c>
      <c r="P14" s="46"/>
    </row>
    <row r="15" spans="1:16" s="41" customFormat="1" ht="25.5" x14ac:dyDescent="0.25">
      <c r="A15" s="32" t="s">
        <v>228</v>
      </c>
      <c r="B15" s="33" t="s">
        <v>229</v>
      </c>
      <c r="C15" s="34" t="s">
        <v>230</v>
      </c>
      <c r="D15" s="33" t="s">
        <v>126</v>
      </c>
      <c r="E15" s="35" t="s">
        <v>231</v>
      </c>
      <c r="F15" s="36" t="s">
        <v>103</v>
      </c>
      <c r="G15" s="34" t="s">
        <v>232</v>
      </c>
      <c r="H15" s="34" t="s">
        <v>96</v>
      </c>
      <c r="I15" s="34">
        <v>8</v>
      </c>
      <c r="J15" s="34" t="s">
        <v>105</v>
      </c>
      <c r="K15" s="61">
        <f t="shared" si="0"/>
        <v>24</v>
      </c>
      <c r="L15" s="54">
        <v>1.4E-2</v>
      </c>
      <c r="M15" s="43">
        <f t="shared" ref="M15:M16" si="1">L15*I15</f>
        <v>0.112</v>
      </c>
      <c r="N15" s="58">
        <v>60</v>
      </c>
      <c r="O15" s="44" t="s">
        <v>32</v>
      </c>
      <c r="P15" s="44" t="s">
        <v>356</v>
      </c>
    </row>
    <row r="16" spans="1:16" s="42" customFormat="1" ht="38.25" x14ac:dyDescent="0.25">
      <c r="A16" s="37" t="s">
        <v>233</v>
      </c>
      <c r="B16" s="38" t="s">
        <v>398</v>
      </c>
      <c r="C16" s="39" t="s">
        <v>399</v>
      </c>
      <c r="D16" s="38" t="s">
        <v>400</v>
      </c>
      <c r="E16" s="39" t="s">
        <v>401</v>
      </c>
      <c r="F16" s="40" t="s">
        <v>402</v>
      </c>
      <c r="G16" s="39" t="s">
        <v>403</v>
      </c>
      <c r="H16" s="39" t="s">
        <v>96</v>
      </c>
      <c r="I16" s="39">
        <v>8</v>
      </c>
      <c r="J16" s="39" t="s">
        <v>105</v>
      </c>
      <c r="K16" s="62">
        <f t="shared" si="0"/>
        <v>24</v>
      </c>
      <c r="L16" s="55">
        <v>0.249</v>
      </c>
      <c r="M16" s="45">
        <f t="shared" si="1"/>
        <v>1.992</v>
      </c>
      <c r="N16" s="58">
        <v>30</v>
      </c>
      <c r="O16" s="46" t="s">
        <v>32</v>
      </c>
      <c r="P16" s="46" t="s">
        <v>356</v>
      </c>
    </row>
    <row r="17" spans="1:16" s="41" customFormat="1" x14ac:dyDescent="0.25">
      <c r="A17" s="32" t="s">
        <v>277</v>
      </c>
      <c r="B17" s="33" t="s">
        <v>278</v>
      </c>
      <c r="C17" s="34"/>
      <c r="D17" s="33"/>
      <c r="E17" s="35"/>
      <c r="F17" s="36"/>
      <c r="G17" s="35"/>
      <c r="H17" s="34"/>
      <c r="I17" s="53">
        <v>1</v>
      </c>
      <c r="J17" s="34"/>
      <c r="K17" s="61">
        <f t="shared" si="0"/>
        <v>3</v>
      </c>
      <c r="L17" s="54">
        <v>2.2999999999999998</v>
      </c>
      <c r="M17" s="54">
        <f>I17*L17</f>
        <v>2.2999999999999998</v>
      </c>
      <c r="N17" s="58">
        <v>0</v>
      </c>
      <c r="O17" s="44" t="s">
        <v>32</v>
      </c>
      <c r="P17" s="44" t="s">
        <v>45</v>
      </c>
    </row>
    <row r="18" spans="1:16" s="42" customFormat="1" x14ac:dyDescent="0.25">
      <c r="A18" s="37" t="s">
        <v>244</v>
      </c>
      <c r="B18" s="38"/>
      <c r="C18" s="39"/>
      <c r="D18" s="38"/>
      <c r="E18" s="39"/>
      <c r="F18" s="40"/>
      <c r="G18" s="39"/>
      <c r="H18" s="39"/>
      <c r="I18" s="57">
        <v>1</v>
      </c>
      <c r="J18" s="39"/>
      <c r="K18" s="62">
        <v>1</v>
      </c>
      <c r="L18" s="55">
        <v>7</v>
      </c>
      <c r="M18" s="45"/>
      <c r="N18" s="58">
        <v>0</v>
      </c>
      <c r="O18" s="46" t="s">
        <v>32</v>
      </c>
      <c r="P18" s="46" t="s">
        <v>45</v>
      </c>
    </row>
    <row r="19" spans="1:16" x14ac:dyDescent="0.25">
      <c r="L19" s="56"/>
      <c r="M19" s="5">
        <f>SUM(M13:M17)</f>
        <v>10.602</v>
      </c>
    </row>
    <row r="20" spans="1:16" x14ac:dyDescent="0.25">
      <c r="L20" s="56"/>
    </row>
    <row r="21" spans="1:16" x14ac:dyDescent="0.25">
      <c r="L21" s="56"/>
    </row>
    <row r="22" spans="1:16" x14ac:dyDescent="0.25">
      <c r="L22" s="56"/>
    </row>
    <row r="23" spans="1:16" x14ac:dyDescent="0.25">
      <c r="L23" s="56"/>
    </row>
    <row r="24" spans="1:16" x14ac:dyDescent="0.25">
      <c r="L24" s="56"/>
    </row>
    <row r="144" spans="13:14" x14ac:dyDescent="0.25">
      <c r="M144" t="s">
        <v>60</v>
      </c>
      <c r="N144" s="4">
        <v>10.792999999999999</v>
      </c>
    </row>
    <row r="145" spans="13:14" x14ac:dyDescent="0.25">
      <c r="M145" t="s">
        <v>61</v>
      </c>
      <c r="N145" s="4">
        <v>80</v>
      </c>
    </row>
    <row r="146" spans="13:14" x14ac:dyDescent="0.25">
      <c r="M146" t="s">
        <v>59</v>
      </c>
      <c r="N146" s="1">
        <f>SUM(N144:N145)</f>
        <v>90.793000000000006</v>
      </c>
    </row>
  </sheetData>
  <mergeCells count="1">
    <mergeCell ref="A2:D3"/>
  </mergeCells>
  <conditionalFormatting sqref="N13:N18">
    <cfRule type="cellIs" dxfId="3" priority="1" operator="lessThan">
      <formula>K13</formula>
    </cfRule>
    <cfRule type="cellIs" dxfId="2" priority="2" operator="greaterThan">
      <formula>K13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51F8D-2A8B-4297-B626-3F99CEF16FA6}">
  <dimension ref="A1:P144"/>
  <sheetViews>
    <sheetView zoomScale="85" zoomScaleNormal="85" workbookViewId="0">
      <selection activeCell="G16" sqref="G16"/>
    </sheetView>
  </sheetViews>
  <sheetFormatPr defaultRowHeight="15" x14ac:dyDescent="0.25"/>
  <cols>
    <col min="1" max="1" width="29" customWidth="1"/>
    <col min="2" max="2" width="48.5703125" customWidth="1"/>
    <col min="3" max="3" width="12.85546875" customWidth="1"/>
    <col min="4" max="4" width="26.5703125" customWidth="1"/>
    <col min="5" max="5" width="22.140625" bestFit="1" customWidth="1"/>
    <col min="6" max="6" width="9.28515625" bestFit="1" customWidth="1"/>
    <col min="7" max="7" width="32.42578125" bestFit="1" customWidth="1"/>
    <col min="8" max="8" width="6.85546875" bestFit="1" customWidth="1"/>
    <col min="9" max="9" width="9.42578125" bestFit="1" customWidth="1"/>
    <col min="10" max="10" width="11.85546875" customWidth="1"/>
    <col min="11" max="11" width="14.85546875" customWidth="1"/>
    <col min="13" max="13" width="12.5703125" bestFit="1" customWidth="1"/>
    <col min="15" max="15" width="8.28515625" bestFit="1" customWidth="1"/>
  </cols>
  <sheetData>
    <row r="1" spans="1:16" ht="15.75" thickBot="1" x14ac:dyDescent="0.3">
      <c r="A1" s="6"/>
      <c r="B1" s="7"/>
      <c r="C1" s="8"/>
      <c r="D1" s="7"/>
      <c r="E1" s="9"/>
      <c r="F1" s="9"/>
      <c r="G1" s="9"/>
      <c r="H1" s="9"/>
      <c r="I1" s="8"/>
      <c r="J1" s="8"/>
    </row>
    <row r="2" spans="1:16" x14ac:dyDescent="0.25">
      <c r="A2" s="63" t="s">
        <v>84</v>
      </c>
      <c r="B2" s="64"/>
      <c r="C2" s="64"/>
      <c r="D2" s="65"/>
      <c r="E2" s="8"/>
      <c r="F2" s="8"/>
      <c r="G2" s="8"/>
      <c r="H2" s="8"/>
      <c r="I2" s="8"/>
      <c r="J2" s="8"/>
    </row>
    <row r="3" spans="1:16" ht="16.5" thickBot="1" x14ac:dyDescent="0.3">
      <c r="A3" s="66"/>
      <c r="B3" s="67"/>
      <c r="C3" s="67"/>
      <c r="D3" s="68"/>
      <c r="E3" s="10" t="s">
        <v>85</v>
      </c>
      <c r="F3" s="11"/>
      <c r="G3" s="11"/>
      <c r="H3" s="11"/>
      <c r="I3" s="11"/>
      <c r="J3" s="11"/>
    </row>
    <row r="4" spans="1:16" x14ac:dyDescent="0.25">
      <c r="A4" s="12" t="s">
        <v>86</v>
      </c>
      <c r="B4" s="13" t="s">
        <v>236</v>
      </c>
      <c r="C4" s="14"/>
      <c r="D4" s="14"/>
      <c r="E4" s="15"/>
    </row>
    <row r="5" spans="1:16" x14ac:dyDescent="0.25">
      <c r="A5" s="12" t="s">
        <v>88</v>
      </c>
      <c r="B5" s="16" t="s">
        <v>237</v>
      </c>
      <c r="C5" s="14"/>
      <c r="D5" s="14"/>
      <c r="E5" s="15"/>
    </row>
    <row r="6" spans="1:16" x14ac:dyDescent="0.25">
      <c r="A6" s="12" t="s">
        <v>89</v>
      </c>
      <c r="B6" s="17" t="s">
        <v>90</v>
      </c>
      <c r="C6" s="14"/>
      <c r="D6" s="14"/>
      <c r="E6" s="15"/>
    </row>
    <row r="7" spans="1:16" x14ac:dyDescent="0.25">
      <c r="A7" s="18"/>
      <c r="B7" s="19"/>
      <c r="C7" s="20"/>
      <c r="D7" s="21"/>
      <c r="E7" s="20"/>
      <c r="F7" s="22"/>
      <c r="G7" s="20"/>
      <c r="H7" s="20"/>
      <c r="I7" s="20"/>
      <c r="J7" s="20"/>
      <c r="N7" s="47"/>
    </row>
    <row r="8" spans="1:16" x14ac:dyDescent="0.25">
      <c r="A8" s="23"/>
      <c r="B8" s="24"/>
      <c r="D8" s="24"/>
      <c r="E8" s="25"/>
    </row>
    <row r="9" spans="1:16" x14ac:dyDescent="0.25">
      <c r="A9" s="26" t="s">
        <v>91</v>
      </c>
      <c r="B9" s="27">
        <f ca="1">TODAY()</f>
        <v>45883</v>
      </c>
      <c r="C9" s="28">
        <f ca="1">NOW()</f>
        <v>45883.457048032411</v>
      </c>
      <c r="D9" s="25"/>
      <c r="E9" s="25"/>
    </row>
    <row r="10" spans="1:16" x14ac:dyDescent="0.25">
      <c r="A10" s="23"/>
      <c r="B10" s="25"/>
      <c r="D10" s="25"/>
      <c r="E10" s="25"/>
    </row>
    <row r="11" spans="1:16" x14ac:dyDescent="0.25">
      <c r="A11" s="26"/>
      <c r="B11" s="21"/>
      <c r="D11" s="21"/>
    </row>
    <row r="12" spans="1:16" ht="33.75" customHeight="1" x14ac:dyDescent="0.25">
      <c r="A12" s="29" t="s">
        <v>92</v>
      </c>
      <c r="B12" s="29" t="s">
        <v>16</v>
      </c>
      <c r="C12" s="30" t="s">
        <v>93</v>
      </c>
      <c r="D12" s="31" t="s">
        <v>36</v>
      </c>
      <c r="E12" s="29" t="s">
        <v>94</v>
      </c>
      <c r="F12" s="30" t="s">
        <v>20</v>
      </c>
      <c r="G12" s="30" t="s">
        <v>95</v>
      </c>
      <c r="H12" s="30" t="s">
        <v>96</v>
      </c>
      <c r="I12" s="30" t="s">
        <v>21</v>
      </c>
      <c r="J12" s="30" t="s">
        <v>97</v>
      </c>
      <c r="K12" s="30" t="s">
        <v>220</v>
      </c>
      <c r="L12" s="30" t="s">
        <v>221</v>
      </c>
      <c r="M12" s="30" t="s">
        <v>222</v>
      </c>
      <c r="N12" s="30" t="s">
        <v>22</v>
      </c>
      <c r="O12" s="30" t="s">
        <v>23</v>
      </c>
      <c r="P12" s="30" t="s">
        <v>24</v>
      </c>
    </row>
    <row r="13" spans="1:16" s="41" customFormat="1" ht="25.5" x14ac:dyDescent="0.25">
      <c r="A13" s="32" t="s">
        <v>238</v>
      </c>
      <c r="B13" s="33" t="s">
        <v>119</v>
      </c>
      <c r="C13" s="34" t="s">
        <v>105</v>
      </c>
      <c r="D13" s="33" t="s">
        <v>120</v>
      </c>
      <c r="E13" s="35" t="s">
        <v>121</v>
      </c>
      <c r="F13" s="36" t="s">
        <v>103</v>
      </c>
      <c r="G13" s="34" t="s">
        <v>122</v>
      </c>
      <c r="H13" s="34" t="s">
        <v>96</v>
      </c>
      <c r="I13" s="34">
        <v>8</v>
      </c>
      <c r="J13" s="34" t="s">
        <v>105</v>
      </c>
      <c r="K13" s="59">
        <f>3*I13</f>
        <v>24</v>
      </c>
      <c r="L13" s="54">
        <v>0.41</v>
      </c>
      <c r="M13" s="54">
        <f>L13*I13</f>
        <v>3.28</v>
      </c>
      <c r="N13" s="58">
        <v>24</v>
      </c>
      <c r="O13" s="44" t="s">
        <v>28</v>
      </c>
      <c r="P13" s="44"/>
    </row>
    <row r="14" spans="1:16" s="42" customFormat="1" x14ac:dyDescent="0.25">
      <c r="A14" s="37" t="s">
        <v>233</v>
      </c>
      <c r="B14" s="38" t="s">
        <v>239</v>
      </c>
      <c r="C14" s="39" t="s">
        <v>240</v>
      </c>
      <c r="D14" s="38" t="s">
        <v>196</v>
      </c>
      <c r="E14" s="39" t="s">
        <v>241</v>
      </c>
      <c r="F14" s="40" t="s">
        <v>103</v>
      </c>
      <c r="G14" s="39" t="s">
        <v>242</v>
      </c>
      <c r="H14" s="39" t="s">
        <v>96</v>
      </c>
      <c r="I14" s="39">
        <v>8</v>
      </c>
      <c r="J14" s="39"/>
      <c r="K14" s="60">
        <f t="shared" ref="K14:K15" si="0">3*I14</f>
        <v>24</v>
      </c>
      <c r="L14" s="55">
        <v>0.28199999999999997</v>
      </c>
      <c r="M14" s="55">
        <f t="shared" ref="M14:M16" si="1">L14*I14</f>
        <v>2.2559999999999998</v>
      </c>
      <c r="N14" s="58">
        <v>30</v>
      </c>
      <c r="O14" s="46" t="s">
        <v>32</v>
      </c>
      <c r="P14" s="46" t="s">
        <v>356</v>
      </c>
    </row>
    <row r="15" spans="1:16" s="41" customFormat="1" x14ac:dyDescent="0.25">
      <c r="A15" s="32" t="s">
        <v>243</v>
      </c>
      <c r="B15" s="33" t="s">
        <v>216</v>
      </c>
      <c r="C15" s="34" t="s">
        <v>105</v>
      </c>
      <c r="D15" s="33" t="s">
        <v>217</v>
      </c>
      <c r="E15" s="35" t="s">
        <v>218</v>
      </c>
      <c r="F15" s="36" t="s">
        <v>30</v>
      </c>
      <c r="G15" s="34" t="s">
        <v>219</v>
      </c>
      <c r="H15" s="34" t="s">
        <v>96</v>
      </c>
      <c r="I15" s="34">
        <v>8</v>
      </c>
      <c r="J15" s="34" t="s">
        <v>105</v>
      </c>
      <c r="K15" s="59">
        <f t="shared" si="0"/>
        <v>24</v>
      </c>
      <c r="L15" s="54">
        <v>10.68</v>
      </c>
      <c r="M15" s="54">
        <f t="shared" si="1"/>
        <v>85.44</v>
      </c>
      <c r="N15" s="58">
        <v>30</v>
      </c>
      <c r="O15" s="44" t="s">
        <v>32</v>
      </c>
      <c r="P15" s="44"/>
    </row>
    <row r="16" spans="1:16" s="42" customFormat="1" x14ac:dyDescent="0.25">
      <c r="A16" s="37" t="s">
        <v>77</v>
      </c>
      <c r="B16" s="38" t="s">
        <v>76</v>
      </c>
      <c r="C16" s="39"/>
      <c r="D16" s="38"/>
      <c r="E16" s="39"/>
      <c r="F16" s="40"/>
      <c r="G16" s="39"/>
      <c r="H16" s="39" t="s">
        <v>96</v>
      </c>
      <c r="I16" s="57">
        <v>1</v>
      </c>
      <c r="J16" s="39"/>
      <c r="K16" s="46">
        <v>0</v>
      </c>
      <c r="L16" s="55">
        <v>3.86</v>
      </c>
      <c r="M16" s="55">
        <f t="shared" si="1"/>
        <v>3.86</v>
      </c>
      <c r="N16" s="58">
        <v>0</v>
      </c>
      <c r="O16" s="46" t="s">
        <v>32</v>
      </c>
      <c r="P16" s="46" t="s">
        <v>45</v>
      </c>
    </row>
    <row r="18" spans="13:13" x14ac:dyDescent="0.25">
      <c r="M18" s="56">
        <f>SUM(M13:M16)</f>
        <v>94.835999999999999</v>
      </c>
    </row>
    <row r="142" spans="13:14" x14ac:dyDescent="0.25">
      <c r="M142" t="s">
        <v>60</v>
      </c>
      <c r="N142" s="4">
        <v>10.792999999999999</v>
      </c>
    </row>
    <row r="143" spans="13:14" x14ac:dyDescent="0.25">
      <c r="M143" t="s">
        <v>61</v>
      </c>
      <c r="N143" s="4">
        <v>80</v>
      </c>
    </row>
    <row r="144" spans="13:14" x14ac:dyDescent="0.25">
      <c r="M144" t="s">
        <v>59</v>
      </c>
      <c r="N144" s="1">
        <f>SUM(N142:N143)</f>
        <v>90.793000000000006</v>
      </c>
    </row>
  </sheetData>
  <mergeCells count="1">
    <mergeCell ref="A2:D3"/>
  </mergeCells>
  <conditionalFormatting sqref="N13:N16">
    <cfRule type="cellIs" dxfId="1" priority="1" operator="lessThan">
      <formula>K13</formula>
    </cfRule>
    <cfRule type="cellIs" dxfId="0" priority="2" operator="greaterThan">
      <formula>K13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Overview</vt:lpstr>
      <vt:lpstr>Preamplifier</vt:lpstr>
      <vt:lpstr>Amplifier</vt:lpstr>
      <vt:lpstr>Headphone</vt:lpstr>
      <vt:lpstr>8ch_Preamp v1.0.1_ass</vt:lpstr>
      <vt:lpstr>DSUB25_Connector_v1.0.1_ass</vt:lpstr>
      <vt:lpstr>MiniXLR_Connector_v1.0.0_ass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Lucchi</dc:creator>
  <cp:lastModifiedBy>Michele Lucchi</cp:lastModifiedBy>
  <dcterms:created xsi:type="dcterms:W3CDTF">2015-06-05T18:19:34Z</dcterms:created>
  <dcterms:modified xsi:type="dcterms:W3CDTF">2025-08-14T08:59:31Z</dcterms:modified>
</cp:coreProperties>
</file>